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haljevic1\Desktop\Prilog 14 po korisnicima\Prilog 14 - novo Goga i Ana\ŽDO\ŽDO RIJEKA\"/>
    </mc:Choice>
  </mc:AlternateContent>
  <xr:revisionPtr revIDLastSave="0" documentId="13_ncr:1_{F4152957-C3F0-4133-A8B8-242DC7277ABC}" xr6:coauthVersionLast="47" xr6:coauthVersionMax="47" xr10:uidLastSave="{00000000-0000-0000-0000-000000000000}"/>
  <bookViews>
    <workbookView xWindow="-120" yWindow="-120" windowWidth="29040" windowHeight="15840" xr2:uid="{1F295C85-9523-4BB6-9621-18502437A835}"/>
  </bookViews>
  <sheets>
    <sheet name="Sažetak" sheetId="1" r:id="rId1"/>
    <sheet name="Račun prihoda i rashoda" sheetId="2" r:id="rId2"/>
    <sheet name="Rashodi prema izvorima financir" sheetId="3" r:id="rId3"/>
    <sheet name="Rashodi prema funkcijskoj klasi" sheetId="4" r:id="rId4"/>
    <sheet name="Račun financiranja" sheetId="5" r:id="rId5"/>
  </sheets>
  <definedNames>
    <definedName name="_xlnm.Print_Area" localSheetId="1">'Račun prihoda i rashoda'!$A$1:$N$95</definedName>
    <definedName name="_xlnm.Print_Area" localSheetId="3">'Rashodi prema funkcijskoj klasi'!$A$1:$K$13</definedName>
    <definedName name="_xlnm.Print_Area" localSheetId="0">Sažetak!$A$1:$O$31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" i="5" l="1"/>
  <c r="L13" i="5"/>
  <c r="J13" i="5"/>
  <c r="H13" i="5"/>
  <c r="F13" i="5"/>
  <c r="H12" i="5"/>
  <c r="F12" i="5"/>
  <c r="N11" i="5"/>
  <c r="N10" i="5" s="1"/>
  <c r="M11" i="5"/>
  <c r="L11" i="5"/>
  <c r="K11" i="5"/>
  <c r="J11" i="5"/>
  <c r="J10" i="5" s="1"/>
  <c r="I11" i="5"/>
  <c r="H11" i="5"/>
  <c r="E11" i="5"/>
  <c r="E10" i="5" s="1"/>
  <c r="F10" i="5" s="1"/>
  <c r="M10" i="5"/>
  <c r="L10" i="5"/>
  <c r="K10" i="5"/>
  <c r="I10" i="5"/>
  <c r="G10" i="5"/>
  <c r="H10" i="5" s="1"/>
  <c r="N9" i="5"/>
  <c r="L9" i="5"/>
  <c r="L8" i="5" s="1"/>
  <c r="L7" i="5" s="1"/>
  <c r="J9" i="5"/>
  <c r="H9" i="5"/>
  <c r="F9" i="5"/>
  <c r="N8" i="5"/>
  <c r="N7" i="5" s="1"/>
  <c r="M8" i="5"/>
  <c r="K8" i="5"/>
  <c r="J8" i="5"/>
  <c r="J7" i="5" s="1"/>
  <c r="I8" i="5"/>
  <c r="G8" i="5"/>
  <c r="H8" i="5" s="1"/>
  <c r="F8" i="5"/>
  <c r="E8" i="5"/>
  <c r="M7" i="5"/>
  <c r="K7" i="5"/>
  <c r="I7" i="5"/>
  <c r="H7" i="5"/>
  <c r="G7" i="5"/>
  <c r="E7" i="5"/>
  <c r="F7" i="5" s="1"/>
  <c r="K11" i="4"/>
  <c r="I11" i="4"/>
  <c r="G11" i="4"/>
  <c r="G10" i="4" s="1"/>
  <c r="E11" i="4"/>
  <c r="C11" i="4"/>
  <c r="K10" i="4"/>
  <c r="J10" i="4"/>
  <c r="I10" i="4"/>
  <c r="H10" i="4"/>
  <c r="F10" i="4"/>
  <c r="E10" i="4"/>
  <c r="D10" i="4"/>
  <c r="C10" i="4"/>
  <c r="B10" i="4"/>
  <c r="K9" i="4"/>
  <c r="I9" i="4"/>
  <c r="G9" i="4"/>
  <c r="E9" i="4"/>
  <c r="C9" i="4"/>
  <c r="K8" i="4"/>
  <c r="I8" i="4"/>
  <c r="G8" i="4"/>
  <c r="E8" i="4"/>
  <c r="E6" i="4" s="1"/>
  <c r="E5" i="4" s="1"/>
  <c r="C8" i="4"/>
  <c r="E7" i="4"/>
  <c r="C7" i="4"/>
  <c r="K6" i="4"/>
  <c r="K5" i="4" s="1"/>
  <c r="J6" i="4"/>
  <c r="I6" i="4"/>
  <c r="H6" i="4"/>
  <c r="H5" i="4" s="1"/>
  <c r="G6" i="4"/>
  <c r="G5" i="4" s="1"/>
  <c r="F6" i="4"/>
  <c r="D6" i="4"/>
  <c r="D5" i="4" s="1"/>
  <c r="C6" i="4"/>
  <c r="C5" i="4" s="1"/>
  <c r="B6" i="4"/>
  <c r="J5" i="4"/>
  <c r="I5" i="4"/>
  <c r="F5" i="4"/>
  <c r="B5" i="4"/>
  <c r="K19" i="3"/>
  <c r="I19" i="3"/>
  <c r="G19" i="3"/>
  <c r="E19" i="3"/>
  <c r="C19" i="3"/>
  <c r="J18" i="3"/>
  <c r="K18" i="3" s="1"/>
  <c r="I18" i="3"/>
  <c r="H18" i="3"/>
  <c r="F18" i="3"/>
  <c r="G18" i="3" s="1"/>
  <c r="E18" i="3"/>
  <c r="D18" i="3"/>
  <c r="B18" i="3"/>
  <c r="C18" i="3" s="1"/>
  <c r="K17" i="3"/>
  <c r="I17" i="3"/>
  <c r="G17" i="3"/>
  <c r="E17" i="3"/>
  <c r="C17" i="3"/>
  <c r="K16" i="3"/>
  <c r="I16" i="3"/>
  <c r="G16" i="3"/>
  <c r="E16" i="3"/>
  <c r="C16" i="3"/>
  <c r="K15" i="3"/>
  <c r="I15" i="3"/>
  <c r="G15" i="3"/>
  <c r="E15" i="3"/>
  <c r="C15" i="3"/>
  <c r="J14" i="3"/>
  <c r="K14" i="3" s="1"/>
  <c r="H14" i="3"/>
  <c r="I14" i="3" s="1"/>
  <c r="F14" i="3"/>
  <c r="G14" i="3" s="1"/>
  <c r="D14" i="3"/>
  <c r="E14" i="3" s="1"/>
  <c r="B14" i="3"/>
  <c r="C14" i="3" s="1"/>
  <c r="K13" i="3"/>
  <c r="I13" i="3"/>
  <c r="G13" i="3"/>
  <c r="G11" i="3" s="1"/>
  <c r="E13" i="3"/>
  <c r="C13" i="3"/>
  <c r="K11" i="3"/>
  <c r="J11" i="3"/>
  <c r="I11" i="3"/>
  <c r="H11" i="3"/>
  <c r="F11" i="3"/>
  <c r="E11" i="3"/>
  <c r="D11" i="3"/>
  <c r="C11" i="3"/>
  <c r="B11" i="3"/>
  <c r="E10" i="3"/>
  <c r="C10" i="3"/>
  <c r="K9" i="3"/>
  <c r="J9" i="3"/>
  <c r="I9" i="3"/>
  <c r="I5" i="3" s="1"/>
  <c r="H9" i="3"/>
  <c r="G9" i="3"/>
  <c r="F9" i="3"/>
  <c r="E9" i="3"/>
  <c r="D9" i="3"/>
  <c r="B9" i="3"/>
  <c r="C9" i="3" s="1"/>
  <c r="K8" i="3"/>
  <c r="K6" i="3" s="1"/>
  <c r="K5" i="3" s="1"/>
  <c r="I8" i="3"/>
  <c r="G8" i="3"/>
  <c r="E8" i="3"/>
  <c r="C8" i="3"/>
  <c r="E7" i="3"/>
  <c r="C7" i="3"/>
  <c r="J6" i="3"/>
  <c r="J5" i="3" s="1"/>
  <c r="I6" i="3"/>
  <c r="H6" i="3"/>
  <c r="G6" i="3"/>
  <c r="G5" i="3" s="1"/>
  <c r="F6" i="3"/>
  <c r="F5" i="3" s="1"/>
  <c r="E6" i="3"/>
  <c r="D6" i="3"/>
  <c r="B6" i="3"/>
  <c r="C6" i="3" s="1"/>
  <c r="H5" i="3"/>
  <c r="D5" i="3"/>
  <c r="E5" i="3" s="1"/>
  <c r="N87" i="2"/>
  <c r="L87" i="2"/>
  <c r="L85" i="2" s="1"/>
  <c r="L75" i="2" s="1"/>
  <c r="J87" i="2"/>
  <c r="H87" i="2"/>
  <c r="F87" i="2"/>
  <c r="N86" i="2"/>
  <c r="N85" i="2" s="1"/>
  <c r="N75" i="2" s="1"/>
  <c r="L86" i="2"/>
  <c r="J86" i="2"/>
  <c r="J85" i="2" s="1"/>
  <c r="J75" i="2" s="1"/>
  <c r="H86" i="2"/>
  <c r="F86" i="2"/>
  <c r="F85" i="2" s="1"/>
  <c r="M85" i="2"/>
  <c r="K85" i="2"/>
  <c r="K75" i="2" s="1"/>
  <c r="K90" i="2" s="1"/>
  <c r="I85" i="2"/>
  <c r="H85" i="2"/>
  <c r="G85" i="2"/>
  <c r="G75" i="2" s="1"/>
  <c r="E85" i="2"/>
  <c r="H82" i="2"/>
  <c r="H79" i="2" s="1"/>
  <c r="H75" i="2" s="1"/>
  <c r="F82" i="2"/>
  <c r="F79" i="2" s="1"/>
  <c r="F75" i="2" s="1"/>
  <c r="H80" i="2"/>
  <c r="F80" i="2"/>
  <c r="N79" i="2"/>
  <c r="M79" i="2"/>
  <c r="L79" i="2"/>
  <c r="K79" i="2"/>
  <c r="J79" i="2"/>
  <c r="I79" i="2"/>
  <c r="G79" i="2"/>
  <c r="E79" i="2"/>
  <c r="N76" i="2"/>
  <c r="M76" i="2"/>
  <c r="L76" i="2"/>
  <c r="K76" i="2"/>
  <c r="J76" i="2"/>
  <c r="I76" i="2"/>
  <c r="H76" i="2"/>
  <c r="G76" i="2"/>
  <c r="F76" i="2"/>
  <c r="E76" i="2"/>
  <c r="M75" i="2"/>
  <c r="I75" i="2"/>
  <c r="I90" i="2" s="1"/>
  <c r="E75" i="2"/>
  <c r="N74" i="2"/>
  <c r="L74" i="2"/>
  <c r="J74" i="2"/>
  <c r="H74" i="2"/>
  <c r="H72" i="2" s="1"/>
  <c r="F74" i="2"/>
  <c r="N73" i="2"/>
  <c r="L73" i="2"/>
  <c r="L72" i="2" s="1"/>
  <c r="J73" i="2"/>
  <c r="J72" i="2" s="1"/>
  <c r="H73" i="2"/>
  <c r="F73" i="2"/>
  <c r="N72" i="2"/>
  <c r="M72" i="2"/>
  <c r="K72" i="2"/>
  <c r="I72" i="2"/>
  <c r="G72" i="2"/>
  <c r="F72" i="2"/>
  <c r="E72" i="2"/>
  <c r="N71" i="2"/>
  <c r="L71" i="2"/>
  <c r="J71" i="2"/>
  <c r="H71" i="2"/>
  <c r="H69" i="2" s="1"/>
  <c r="F71" i="2"/>
  <c r="N70" i="2"/>
  <c r="L70" i="2"/>
  <c r="L69" i="2" s="1"/>
  <c r="J70" i="2"/>
  <c r="J69" i="2" s="1"/>
  <c r="H70" i="2"/>
  <c r="F70" i="2"/>
  <c r="N69" i="2"/>
  <c r="M69" i="2"/>
  <c r="K69" i="2"/>
  <c r="I69" i="2"/>
  <c r="G69" i="2"/>
  <c r="F69" i="2"/>
  <c r="E69" i="2"/>
  <c r="H67" i="2"/>
  <c r="F67" i="2"/>
  <c r="N66" i="2"/>
  <c r="M66" i="2"/>
  <c r="L66" i="2"/>
  <c r="K66" i="2"/>
  <c r="J66" i="2"/>
  <c r="I66" i="2"/>
  <c r="H66" i="2"/>
  <c r="G66" i="2"/>
  <c r="F66" i="2"/>
  <c r="E66" i="2"/>
  <c r="N65" i="2"/>
  <c r="L65" i="2"/>
  <c r="J65" i="2"/>
  <c r="H65" i="2"/>
  <c r="F65" i="2"/>
  <c r="N64" i="2"/>
  <c r="L64" i="2"/>
  <c r="J64" i="2"/>
  <c r="H64" i="2"/>
  <c r="F64" i="2"/>
  <c r="N63" i="2"/>
  <c r="L63" i="2"/>
  <c r="J63" i="2"/>
  <c r="H63" i="2"/>
  <c r="F63" i="2"/>
  <c r="N62" i="2"/>
  <c r="L62" i="2"/>
  <c r="J62" i="2"/>
  <c r="H62" i="2"/>
  <c r="F62" i="2"/>
  <c r="N61" i="2"/>
  <c r="L61" i="2"/>
  <c r="J61" i="2"/>
  <c r="H61" i="2"/>
  <c r="F61" i="2"/>
  <c r="N60" i="2"/>
  <c r="L60" i="2"/>
  <c r="L56" i="2" s="1"/>
  <c r="J60" i="2"/>
  <c r="H60" i="2"/>
  <c r="F60" i="2"/>
  <c r="H59" i="2"/>
  <c r="F59" i="2"/>
  <c r="N58" i="2"/>
  <c r="L58" i="2"/>
  <c r="J58" i="2"/>
  <c r="H58" i="2"/>
  <c r="H56" i="2" s="1"/>
  <c r="F58" i="2"/>
  <c r="H57" i="2"/>
  <c r="F57" i="2"/>
  <c r="N56" i="2"/>
  <c r="M56" i="2"/>
  <c r="K56" i="2"/>
  <c r="J56" i="2"/>
  <c r="I56" i="2"/>
  <c r="G56" i="2"/>
  <c r="F56" i="2"/>
  <c r="E56" i="2"/>
  <c r="N55" i="2"/>
  <c r="L55" i="2"/>
  <c r="J55" i="2"/>
  <c r="H55" i="2"/>
  <c r="F55" i="2"/>
  <c r="N54" i="2"/>
  <c r="N52" i="2" s="1"/>
  <c r="N51" i="2" s="1"/>
  <c r="L54" i="2"/>
  <c r="J54" i="2"/>
  <c r="J52" i="2" s="1"/>
  <c r="J51" i="2" s="1"/>
  <c r="H54" i="2"/>
  <c r="F54" i="2"/>
  <c r="H53" i="2"/>
  <c r="F53" i="2"/>
  <c r="F52" i="2" s="1"/>
  <c r="F51" i="2" s="1"/>
  <c r="M52" i="2"/>
  <c r="M51" i="2" s="1"/>
  <c r="L52" i="2"/>
  <c r="L51" i="2" s="1"/>
  <c r="K52" i="2"/>
  <c r="I52" i="2"/>
  <c r="I51" i="2" s="1"/>
  <c r="H52" i="2"/>
  <c r="H51" i="2" s="1"/>
  <c r="G52" i="2"/>
  <c r="E52" i="2"/>
  <c r="E51" i="2" s="1"/>
  <c r="K51" i="2"/>
  <c r="G51" i="2"/>
  <c r="F47" i="2"/>
  <c r="N46" i="2"/>
  <c r="N45" i="2" s="1"/>
  <c r="M46" i="2"/>
  <c r="M45" i="2" s="1"/>
  <c r="L46" i="2"/>
  <c r="K46" i="2"/>
  <c r="J46" i="2"/>
  <c r="J45" i="2" s="1"/>
  <c r="I46" i="2"/>
  <c r="I45" i="2" s="1"/>
  <c r="H46" i="2"/>
  <c r="G46" i="2"/>
  <c r="F46" i="2"/>
  <c r="F45" i="2" s="1"/>
  <c r="E46" i="2"/>
  <c r="E45" i="2" s="1"/>
  <c r="L45" i="2"/>
  <c r="K45" i="2"/>
  <c r="H45" i="2"/>
  <c r="G45" i="2"/>
  <c r="N44" i="2"/>
  <c r="L44" i="2"/>
  <c r="J44" i="2"/>
  <c r="H44" i="2"/>
  <c r="F44" i="2"/>
  <c r="N43" i="2"/>
  <c r="L43" i="2"/>
  <c r="J43" i="2"/>
  <c r="H43" i="2"/>
  <c r="F43" i="2"/>
  <c r="N42" i="2"/>
  <c r="N41" i="2" s="1"/>
  <c r="L42" i="2"/>
  <c r="J42" i="2"/>
  <c r="J41" i="2" s="1"/>
  <c r="H42" i="2"/>
  <c r="F42" i="2"/>
  <c r="F41" i="2" s="1"/>
  <c r="M41" i="2"/>
  <c r="L41" i="2"/>
  <c r="K41" i="2"/>
  <c r="I41" i="2"/>
  <c r="H41" i="2"/>
  <c r="G41" i="2"/>
  <c r="E41" i="2"/>
  <c r="N40" i="2"/>
  <c r="N38" i="2" s="1"/>
  <c r="L40" i="2"/>
  <c r="J40" i="2"/>
  <c r="H40" i="2"/>
  <c r="H38" i="2" s="1"/>
  <c r="F40" i="2"/>
  <c r="F38" i="2" s="1"/>
  <c r="H39" i="2"/>
  <c r="F39" i="2"/>
  <c r="M38" i="2"/>
  <c r="L38" i="2"/>
  <c r="K38" i="2"/>
  <c r="J38" i="2"/>
  <c r="I38" i="2"/>
  <c r="G38" i="2"/>
  <c r="E38" i="2"/>
  <c r="N37" i="2"/>
  <c r="L37" i="2"/>
  <c r="J37" i="2"/>
  <c r="H37" i="2"/>
  <c r="H35" i="2" s="1"/>
  <c r="F37" i="2"/>
  <c r="H36" i="2"/>
  <c r="F36" i="2"/>
  <c r="N35" i="2"/>
  <c r="M35" i="2"/>
  <c r="L35" i="2"/>
  <c r="K35" i="2"/>
  <c r="J35" i="2"/>
  <c r="I35" i="2"/>
  <c r="G35" i="2"/>
  <c r="F35" i="2"/>
  <c r="E35" i="2"/>
  <c r="N34" i="2"/>
  <c r="L34" i="2"/>
  <c r="J34" i="2"/>
  <c r="H34" i="2"/>
  <c r="H32" i="2" s="1"/>
  <c r="H31" i="2" s="1"/>
  <c r="F34" i="2"/>
  <c r="N33" i="2"/>
  <c r="L33" i="2"/>
  <c r="L32" i="2" s="1"/>
  <c r="L31" i="2" s="1"/>
  <c r="J33" i="2"/>
  <c r="H33" i="2"/>
  <c r="F33" i="2"/>
  <c r="N32" i="2"/>
  <c r="N31" i="2" s="1"/>
  <c r="M32" i="2"/>
  <c r="K32" i="2"/>
  <c r="K31" i="2" s="1"/>
  <c r="J32" i="2"/>
  <c r="J31" i="2" s="1"/>
  <c r="I32" i="2"/>
  <c r="G32" i="2"/>
  <c r="G31" i="2" s="1"/>
  <c r="F32" i="2"/>
  <c r="F31" i="2" s="1"/>
  <c r="E32" i="2"/>
  <c r="M31" i="2"/>
  <c r="I31" i="2"/>
  <c r="E31" i="2"/>
  <c r="N30" i="2"/>
  <c r="L30" i="2"/>
  <c r="J30" i="2"/>
  <c r="H30" i="2"/>
  <c r="F30" i="2"/>
  <c r="N28" i="2"/>
  <c r="N27" i="2" s="1"/>
  <c r="L28" i="2"/>
  <c r="J28" i="2"/>
  <c r="J27" i="2" s="1"/>
  <c r="H28" i="2"/>
  <c r="F28" i="2"/>
  <c r="F27" i="2" s="1"/>
  <c r="M27" i="2"/>
  <c r="L27" i="2"/>
  <c r="K27" i="2"/>
  <c r="I27" i="2"/>
  <c r="H27" i="2"/>
  <c r="G27" i="2"/>
  <c r="E27" i="2"/>
  <c r="N25" i="2"/>
  <c r="M25" i="2"/>
  <c r="L25" i="2"/>
  <c r="K25" i="2"/>
  <c r="J25" i="2"/>
  <c r="I25" i="2"/>
  <c r="H25" i="2"/>
  <c r="G25" i="2"/>
  <c r="F25" i="2"/>
  <c r="E25" i="2"/>
  <c r="N24" i="2"/>
  <c r="L24" i="2"/>
  <c r="L23" i="2" s="1"/>
  <c r="J24" i="2"/>
  <c r="J23" i="2" s="1"/>
  <c r="H24" i="2"/>
  <c r="F24" i="2"/>
  <c r="N23" i="2"/>
  <c r="M23" i="2"/>
  <c r="K23" i="2"/>
  <c r="I23" i="2"/>
  <c r="H23" i="2"/>
  <c r="G23" i="2"/>
  <c r="F23" i="2"/>
  <c r="E23" i="2"/>
  <c r="N22" i="2"/>
  <c r="N21" i="2" s="1"/>
  <c r="L22" i="2"/>
  <c r="J22" i="2"/>
  <c r="J21" i="2" s="1"/>
  <c r="H22" i="2"/>
  <c r="F22" i="2"/>
  <c r="F21" i="2" s="1"/>
  <c r="M21" i="2"/>
  <c r="L21" i="2"/>
  <c r="K21" i="2"/>
  <c r="I21" i="2"/>
  <c r="H21" i="2"/>
  <c r="G21" i="2"/>
  <c r="E21" i="2"/>
  <c r="N20" i="2"/>
  <c r="N19" i="2" s="1"/>
  <c r="L20" i="2"/>
  <c r="J20" i="2"/>
  <c r="H20" i="2"/>
  <c r="H19" i="2" s="1"/>
  <c r="F20" i="2"/>
  <c r="F19" i="2" s="1"/>
  <c r="M19" i="2"/>
  <c r="L19" i="2"/>
  <c r="K19" i="2"/>
  <c r="J19" i="2"/>
  <c r="I19" i="2"/>
  <c r="G19" i="2"/>
  <c r="E19" i="2"/>
  <c r="N18" i="2"/>
  <c r="L18" i="2"/>
  <c r="J18" i="2"/>
  <c r="H18" i="2"/>
  <c r="F18" i="2"/>
  <c r="N17" i="2"/>
  <c r="N14" i="2" s="1"/>
  <c r="L17" i="2"/>
  <c r="J17" i="2"/>
  <c r="H17" i="2"/>
  <c r="F17" i="2"/>
  <c r="F14" i="2" s="1"/>
  <c r="N16" i="2"/>
  <c r="L16" i="2"/>
  <c r="J16" i="2"/>
  <c r="H16" i="2"/>
  <c r="H14" i="2" s="1"/>
  <c r="F16" i="2"/>
  <c r="N15" i="2"/>
  <c r="L15" i="2"/>
  <c r="L14" i="2" s="1"/>
  <c r="L13" i="2" s="1"/>
  <c r="L9" i="2" s="1"/>
  <c r="J15" i="2"/>
  <c r="J14" i="2" s="1"/>
  <c r="J13" i="2" s="1"/>
  <c r="H15" i="2"/>
  <c r="F15" i="2"/>
  <c r="M14" i="2"/>
  <c r="M13" i="2" s="1"/>
  <c r="M9" i="2" s="1"/>
  <c r="K14" i="2"/>
  <c r="I14" i="2"/>
  <c r="I13" i="2" s="1"/>
  <c r="I9" i="2" s="1"/>
  <c r="G14" i="2"/>
  <c r="E14" i="2"/>
  <c r="E13" i="2" s="1"/>
  <c r="E9" i="2" s="1"/>
  <c r="K13" i="2"/>
  <c r="G13" i="2"/>
  <c r="G9" i="2" s="1"/>
  <c r="N12" i="2"/>
  <c r="L12" i="2"/>
  <c r="L10" i="2" s="1"/>
  <c r="J12" i="2"/>
  <c r="H12" i="2"/>
  <c r="F12" i="2"/>
  <c r="N11" i="2"/>
  <c r="N10" i="2" s="1"/>
  <c r="L11" i="2"/>
  <c r="J11" i="2"/>
  <c r="H11" i="2"/>
  <c r="F11" i="2"/>
  <c r="F10" i="2" s="1"/>
  <c r="M10" i="2"/>
  <c r="K10" i="2"/>
  <c r="J10" i="2"/>
  <c r="I10" i="2"/>
  <c r="H10" i="2"/>
  <c r="G10" i="2"/>
  <c r="E10" i="2"/>
  <c r="N23" i="1"/>
  <c r="L23" i="1"/>
  <c r="J23" i="1"/>
  <c r="H23" i="1"/>
  <c r="I23" i="1" s="1"/>
  <c r="F23" i="1"/>
  <c r="G23" i="1" s="1"/>
  <c r="O22" i="1"/>
  <c r="M22" i="1"/>
  <c r="K22" i="1"/>
  <c r="I22" i="1"/>
  <c r="G22" i="1"/>
  <c r="O21" i="1"/>
  <c r="M21" i="1"/>
  <c r="K21" i="1"/>
  <c r="I21" i="1"/>
  <c r="G21" i="1"/>
  <c r="I20" i="1"/>
  <c r="G20" i="1"/>
  <c r="O19" i="1"/>
  <c r="O23" i="1" s="1"/>
  <c r="M19" i="1"/>
  <c r="M23" i="1" s="1"/>
  <c r="K19" i="1"/>
  <c r="K23" i="1" s="1"/>
  <c r="I19" i="1"/>
  <c r="G19" i="1"/>
  <c r="O13" i="1"/>
  <c r="N13" i="1"/>
  <c r="M13" i="1"/>
  <c r="L13" i="1"/>
  <c r="K13" i="1"/>
  <c r="J13" i="1"/>
  <c r="H13" i="1"/>
  <c r="I13" i="1" s="1"/>
  <c r="G13" i="1"/>
  <c r="F13" i="1"/>
  <c r="I12" i="1"/>
  <c r="G12" i="1"/>
  <c r="I11" i="1"/>
  <c r="G11" i="1"/>
  <c r="O10" i="1"/>
  <c r="O14" i="1" s="1"/>
  <c r="O24" i="1" s="1"/>
  <c r="N10" i="1"/>
  <c r="N14" i="1" s="1"/>
  <c r="N24" i="1" s="1"/>
  <c r="M10" i="1"/>
  <c r="M14" i="1" s="1"/>
  <c r="M24" i="1" s="1"/>
  <c r="L10" i="1"/>
  <c r="L14" i="1" s="1"/>
  <c r="L24" i="1" s="1"/>
  <c r="K10" i="1"/>
  <c r="K14" i="1" s="1"/>
  <c r="K24" i="1" s="1"/>
  <c r="J10" i="1"/>
  <c r="J14" i="1" s="1"/>
  <c r="J24" i="1" s="1"/>
  <c r="I10" i="1"/>
  <c r="H10" i="1"/>
  <c r="H14" i="1" s="1"/>
  <c r="F10" i="1"/>
  <c r="G10" i="1" s="1"/>
  <c r="I9" i="1"/>
  <c r="G9" i="1"/>
  <c r="I8" i="1"/>
  <c r="G8" i="1"/>
  <c r="F11" i="5" l="1"/>
  <c r="B5" i="3"/>
  <c r="C5" i="3" s="1"/>
  <c r="I91" i="2"/>
  <c r="M90" i="2"/>
  <c r="M91" i="2" s="1"/>
  <c r="K9" i="2"/>
  <c r="K91" i="2" s="1"/>
  <c r="J9" i="2"/>
  <c r="H13" i="2"/>
  <c r="H9" i="2" s="1"/>
  <c r="F13" i="2"/>
  <c r="F9" i="2" s="1"/>
  <c r="N13" i="2"/>
  <c r="N9" i="2" s="1"/>
  <c r="H24" i="1"/>
  <c r="I24" i="1" s="1"/>
  <c r="I14" i="1"/>
  <c r="F14" i="1"/>
  <c r="F24" i="1" l="1"/>
  <c r="G24" i="1" s="1"/>
  <c r="G14" i="1"/>
</calcChain>
</file>

<file path=xl/sharedStrings.xml><?xml version="1.0" encoding="utf-8"?>
<sst xmlns="http://schemas.openxmlformats.org/spreadsheetml/2006/main" count="215" uniqueCount="144">
  <si>
    <t>FINANCIJSKI PLAN PRORAČUNSKOG KORISNIKA DRŽAVNOG PRORAČUNA
ZA 2023. I PROJEKCIJE ZA 2024. I 2025. GODINU</t>
  </si>
  <si>
    <t>I. OPĆI DIO</t>
  </si>
  <si>
    <t>A) SAŽETAK RAČUNA PRIHODA I RASHODA</t>
  </si>
  <si>
    <t>Izvršenje 2021.** U KUNAMA</t>
  </si>
  <si>
    <t>Izvršenje 2021.** U EURIMA</t>
  </si>
  <si>
    <t>Plan 2022.**U KUNAMA</t>
  </si>
  <si>
    <t>Plan 2022.** U EURIMA</t>
  </si>
  <si>
    <t>Plan za 2023. U KUNAMA</t>
  </si>
  <si>
    <t>Plan za 2023. U EURIMA</t>
  </si>
  <si>
    <t xml:space="preserve">Projekcija ZA 2024. U KUNAMA
</t>
  </si>
  <si>
    <t xml:space="preserve">Projekcija ZA 2024. U EURIMA
</t>
  </si>
  <si>
    <t xml:space="preserve">Projekcija ZA 2025. U KUNAMA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</si>
  <si>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</si>
  <si>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</si>
  <si>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</si>
  <si>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</si>
  <si>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</si>
  <si>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</si>
  <si>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</si>
  <si>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</si>
  <si>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</si>
  <si>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</si>
  <si>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</si>
  <si>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</si>
  <si>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</si>
  <si>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</si>
  <si>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</si>
  <si>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</si>
  <si>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</si>
  <si>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</si>
  <si>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</si>
  <si>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</si>
  <si>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</si>
  <si>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</si>
  <si>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</si>
  <si>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Izvršenje 2021. u kunama</t>
  </si>
  <si>
    <t>Izvršenje 2021. u eurima</t>
  </si>
  <si>
    <t>Plan 2022. u kunama</t>
  </si>
  <si>
    <t>Plan 2022. u eurima</t>
  </si>
  <si>
    <t>Plan za 2023. u kunama</t>
  </si>
  <si>
    <t>Plan za 2023. u eurima</t>
  </si>
  <si>
    <t>Projekcija u kunama
za 2024.</t>
  </si>
  <si>
    <t>Projekcija u eurima
za 2024.</t>
  </si>
  <si>
    <t>Projekcija u kunama
za 2025.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</si>
  <si>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</si>
  <si>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</si>
  <si>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</si>
  <si>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</si>
  <si>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</si>
  <si>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</si>
  <si>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</si>
  <si>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</si>
  <si>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</si>
  <si>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</si>
  <si>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</si>
  <si>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</si>
  <si>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</si>
  <si>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</si>
  <si>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</si>
  <si>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</si>
  <si>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</si>
  <si>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</si>
  <si>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</si>
  <si>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</si>
  <si>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</si>
  <si>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</si>
  <si>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</si>
  <si>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</si>
  <si>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</si>
  <si>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</si>
  <si>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</si>
  <si>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</si>
  <si>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</si>
  <si>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</si>
  <si>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</si>
  <si>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</si>
  <si>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</si>
  <si>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</si>
  <si>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</si>
  <si>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</si>
  <si>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</si>
  <si>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</si>
  <si>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</si>
  <si>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</si>
  <si>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</si>
  <si>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</si>
  <si>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Izvršenje 2021. u HRK</t>
  </si>
  <si>
    <t>Izvršenje 2021. u EUR</t>
  </si>
  <si>
    <t>Plan 2022. u HRK</t>
  </si>
  <si>
    <t>Plan 2022. u EUR</t>
  </si>
  <si>
    <t>Plan za 2023. u HRK</t>
  </si>
  <si>
    <t>Plan za 2023. u EUR</t>
  </si>
  <si>
    <t>Projekcija 
za 2024. u HRK</t>
  </si>
  <si>
    <t>Projekcija 
za 2024. u EUR</t>
  </si>
  <si>
    <t>Projekcija 
za 2025. u HRK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</si>
  <si>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</si>
  <si>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</si>
  <si>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</si>
  <si>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</si>
  <si>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</si>
  <si>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</si>
  <si>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</si>
  <si>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</si>
  <si>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</si>
  <si>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</si>
  <si>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</si>
  <si>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</si>
  <si>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</si>
  <si>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</si>
  <si>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</si>
  <si>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</si>
  <si>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</si>
  <si>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>Izvršenje u kunama za  2021.</t>
  </si>
  <si>
    <t xml:space="preserve">Izvršenje u eurima za 2021. </t>
  </si>
  <si>
    <t>Plan u kunama za 2022.</t>
  </si>
  <si>
    <t xml:space="preserve">Plan u eurima za 2022. </t>
  </si>
  <si>
    <t>Plan u kunama za 2023.</t>
  </si>
  <si>
    <t xml:space="preserve">Plan u eurima za 2023. </t>
  </si>
  <si>
    <t>Projekcija u kunama za 2024.</t>
  </si>
  <si>
    <t xml:space="preserve">Projekcija u eurima za 2024. </t>
  </si>
  <si>
    <t>Projekcija u kunama za 2025.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</si>
  <si>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</si>
  <si>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</si>
  <si>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</si>
  <si>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</si>
  <si>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</si>
  <si>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</si>
  <si>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</si>
  <si>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</si>
  <si>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</si>
  <si>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Izvršenje 2021.</t>
  </si>
  <si>
    <t>Izvršenje 2021.
u eurima</t>
  </si>
  <si>
    <t>Plan 2022.</t>
  </si>
  <si>
    <t>Plan 2022.
u eurima</t>
  </si>
  <si>
    <t>Plan za 2023.</t>
  </si>
  <si>
    <t>Plan za 2023.
u eurima</t>
  </si>
  <si>
    <t>Projekcija 
za 2024.</t>
  </si>
  <si>
    <t>Projekcija 
za 2024. u eurima</t>
  </si>
  <si>
    <t>Projekcija 
za 2025.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</si>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</sst>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4" borderId="4" xfId="0" applyNumberFormat="1" applyFont="1" applyFill="1" applyBorder="1" applyAlignment="1">
      <alignment horizontal="right"/>
    </xf>
    <xf numFmtId="3" fontId="9" fillId="0" borderId="4" xfId="0" applyNumberFormat="1" applyFont="1" applyBorder="1" applyAlignment="1">
      <alignment horizontal="right" wrapText="1"/>
    </xf>
    <xf numFmtId="3" fontId="0" fillId="0" borderId="0" xfId="0" applyNumberFormat="1"/>
    <xf numFmtId="0" fontId="10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3" fontId="2" fillId="6" borderId="5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9" fontId="17" fillId="3" borderId="6" xfId="0" applyNumberFormat="1" applyFont="1" applyFill="1" applyBorder="1" applyAlignment="1" applyProtection="1">
      <alignment horizontal="left" vertical="top" wrapText="1"/>
      <protection hidden="1"/>
    </xf>
    <xf numFmtId="3" fontId="5" fillId="3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8" fillId="2" borderId="4" xfId="0" quotePrefix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2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2" borderId="4" xfId="0" quotePrefix="1" applyFont="1" applyFill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/>
    </xf>
    <xf numFmtId="0" fontId="10" fillId="6" borderId="4" xfId="0" quotePrefix="1" applyFont="1" applyFill="1" applyBorder="1" applyAlignment="1">
      <alignment horizontal="left" vertical="center"/>
    </xf>
    <xf numFmtId="0" fontId="11" fillId="6" borderId="4" xfId="0" quotePrefix="1" applyFont="1" applyFill="1" applyBorder="1" applyAlignment="1">
      <alignment horizontal="left" vertical="center"/>
    </xf>
    <xf numFmtId="0" fontId="18" fillId="6" borderId="4" xfId="0" quotePrefix="1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 wrapText="1"/>
    </xf>
    <xf numFmtId="3" fontId="9" fillId="6" borderId="5" xfId="0" applyNumberFormat="1" applyFont="1" applyFill="1" applyBorder="1" applyAlignment="1">
      <alignment horizontal="right"/>
    </xf>
    <xf numFmtId="0" fontId="18" fillId="3" borderId="4" xfId="0" quotePrefix="1" applyFont="1" applyFill="1" applyBorder="1" applyAlignment="1">
      <alignment horizontal="left" vertical="center"/>
    </xf>
    <xf numFmtId="0" fontId="18" fillId="2" borderId="4" xfId="0" quotePrefix="1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>
      <alignment horizontal="right" wrapText="1"/>
    </xf>
    <xf numFmtId="3" fontId="9" fillId="2" borderId="5" xfId="0" applyNumberFormat="1" applyFont="1" applyFill="1" applyBorder="1" applyAlignment="1">
      <alignment horizontal="right"/>
    </xf>
    <xf numFmtId="0" fontId="18" fillId="2" borderId="4" xfId="0" quotePrefix="1" applyFont="1" applyFill="1" applyBorder="1" applyAlignment="1">
      <alignment horizontal="left" vertical="center" wrapText="1" indent="1"/>
    </xf>
    <xf numFmtId="0" fontId="18" fillId="2" borderId="4" xfId="0" applyFont="1" applyFill="1" applyBorder="1" applyAlignment="1">
      <alignment horizontal="left" vertical="center" indent="1"/>
    </xf>
    <xf numFmtId="0" fontId="18" fillId="2" borderId="4" xfId="0" applyFont="1" applyFill="1" applyBorder="1" applyAlignment="1">
      <alignment horizontal="left" vertical="center" wrapText="1" indent="1"/>
    </xf>
    <xf numFmtId="0" fontId="18" fillId="2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/>
    </xf>
    <xf numFmtId="1" fontId="5" fillId="3" borderId="4" xfId="0" applyNumberFormat="1" applyFont="1" applyFill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1" fontId="5" fillId="2" borderId="4" xfId="0" applyNumberFormat="1" applyFont="1" applyFill="1" applyBorder="1" applyAlignment="1">
      <alignment horizontal="right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10" fillId="4" borderId="2" xfId="0" quotePrefix="1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0" fillId="0" borderId="2" xfId="0" quotePrefix="1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7878D-2824-4272-AE08-9B79A7A41B89}">
  <sheetPr>
    <tabColor rgb="FFFFFF00"/>
    <pageSetUpPr fitToPage="1"/>
  </sheetPr>
  <dimension ref="A1:R29"/>
  <sheetViews>
    <sheetView tabSelected="1" workbookViewId="0">
      <selection activeCell="O20" sqref="O20"/>
    </sheetView>
  </sheetViews>
  <sheetFormatPr defaultRowHeight="15" x14ac:dyDescent="0.25"/>
  <cols>
    <col min="5" max="5" width="25.28515625" customWidth="1"/>
    <col min="6" max="10" width="25.28515625" hidden="1" customWidth="1"/>
    <col min="11" max="11" width="25.28515625" customWidth="1"/>
    <col min="12" max="12" width="25.28515625" hidden="1" customWidth="1"/>
    <col min="13" max="13" width="25.28515625" customWidth="1"/>
    <col min="14" max="14" width="25.28515625" hidden="1" customWidth="1"/>
    <col min="15" max="15" width="25.28515625" customWidth="1"/>
    <col min="16" max="16" width="10.140625" bestFit="1" customWidth="1"/>
  </cols>
  <sheetData>
    <row r="1" spans="1:18" ht="42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8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15.75" x14ac:dyDescent="0.25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7"/>
      <c r="M3" s="97"/>
      <c r="N3" s="97"/>
    </row>
    <row r="4" spans="1:18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</row>
    <row r="5" spans="1:18" ht="18" customHeight="1" x14ac:dyDescent="0.25">
      <c r="A5" s="92" t="s">
        <v>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8" ht="18" x14ac:dyDescent="0.25">
      <c r="A6" s="3"/>
      <c r="B6" s="4"/>
      <c r="C6" s="4"/>
      <c r="D6" s="4"/>
      <c r="E6" s="5"/>
      <c r="F6" s="6"/>
      <c r="G6" s="6"/>
      <c r="H6" s="6"/>
      <c r="I6" s="6"/>
      <c r="J6" s="6"/>
      <c r="K6" s="6"/>
      <c r="L6" s="6"/>
      <c r="M6" s="6"/>
      <c r="N6" s="7"/>
      <c r="O6" s="7">
        <v>7.5345000000000004</v>
      </c>
    </row>
    <row r="7" spans="1:18" ht="45.75" customHeight="1" x14ac:dyDescent="0.25">
      <c r="A7" s="8"/>
      <c r="B7" s="9"/>
      <c r="C7" s="9"/>
      <c r="D7" s="10"/>
      <c r="E7" s="11"/>
      <c r="F7" s="12" t="s">
        <v>3</v>
      </c>
      <c r="G7" s="13" t="s">
        <v>4</v>
      </c>
      <c r="H7" s="12" t="s">
        <v>5</v>
      </c>
      <c r="I7" s="13" t="s">
        <v>6</v>
      </c>
      <c r="J7" s="12" t="s">
        <v>7</v>
      </c>
      <c r="K7" s="13" t="s">
        <v>8</v>
      </c>
      <c r="L7" s="12" t="s">
        <v>9</v>
      </c>
      <c r="M7" s="13" t="s">
        <v>10</v>
      </c>
      <c r="N7" s="12" t="s">
        <v>11</v>
      </c>
      <c r="O7" s="13" t="s">
        <v>12</v>
      </c>
    </row>
    <row r="8" spans="1:18" x14ac:dyDescent="0.25">
      <c r="A8" s="94" t="s">
        <v>13</v>
      </c>
      <c r="B8" s="87"/>
      <c r="C8" s="87"/>
      <c r="D8" s="87"/>
      <c r="E8" s="91"/>
      <c r="F8" s="14">
        <v>7853327.7999999998</v>
      </c>
      <c r="G8" s="14">
        <f t="shared" ref="G8:G14" si="0">F8/$O$6</f>
        <v>1042315.7210166566</v>
      </c>
      <c r="H8" s="14">
        <v>8239268</v>
      </c>
      <c r="I8" s="14">
        <f t="shared" ref="I8:I14" si="1">H8/$O$6</f>
        <v>1093538.7882407592</v>
      </c>
      <c r="J8" s="14">
        <v>8842936</v>
      </c>
      <c r="K8" s="14">
        <v>1173656</v>
      </c>
      <c r="L8" s="14">
        <v>8845500</v>
      </c>
      <c r="M8" s="14">
        <v>1173997</v>
      </c>
      <c r="N8" s="14">
        <v>9029501</v>
      </c>
      <c r="O8" s="14">
        <v>1198419</v>
      </c>
    </row>
    <row r="9" spans="1:18" x14ac:dyDescent="0.25">
      <c r="A9" s="90" t="s">
        <v>14</v>
      </c>
      <c r="B9" s="91"/>
      <c r="C9" s="91"/>
      <c r="D9" s="91"/>
      <c r="E9" s="91"/>
      <c r="F9" s="14"/>
      <c r="G9" s="14">
        <f t="shared" si="0"/>
        <v>0</v>
      </c>
      <c r="H9" s="14"/>
      <c r="I9" s="14">
        <f t="shared" si="1"/>
        <v>0</v>
      </c>
      <c r="J9" s="14"/>
      <c r="K9" s="14">
        <v>0</v>
      </c>
      <c r="L9" s="14"/>
      <c r="M9" s="14">
        <v>0</v>
      </c>
      <c r="N9" s="14"/>
      <c r="O9" s="14">
        <v>0</v>
      </c>
    </row>
    <row r="10" spans="1:18" x14ac:dyDescent="0.25">
      <c r="A10" s="98" t="s">
        <v>15</v>
      </c>
      <c r="B10" s="85"/>
      <c r="C10" s="85"/>
      <c r="D10" s="85"/>
      <c r="E10" s="99"/>
      <c r="F10" s="15">
        <f>F8+F9</f>
        <v>7853327.7999999998</v>
      </c>
      <c r="G10" s="15">
        <f t="shared" si="0"/>
        <v>1042315.7210166566</v>
      </c>
      <c r="H10" s="15">
        <f>H8+H9</f>
        <v>8239268</v>
      </c>
      <c r="I10" s="15">
        <f t="shared" si="1"/>
        <v>1093538.7882407592</v>
      </c>
      <c r="J10" s="15">
        <f>J8+J9</f>
        <v>8842936</v>
      </c>
      <c r="K10" s="15">
        <f>K8+K9</f>
        <v>1173656</v>
      </c>
      <c r="L10" s="15">
        <f>L8+L9</f>
        <v>8845500</v>
      </c>
      <c r="M10" s="15">
        <f t="shared" ref="M10:O10" si="2">M8+M9</f>
        <v>1173997</v>
      </c>
      <c r="N10" s="15">
        <f t="shared" si="2"/>
        <v>9029501</v>
      </c>
      <c r="O10" s="15">
        <f t="shared" si="2"/>
        <v>1198419</v>
      </c>
    </row>
    <row r="11" spans="1:18" x14ac:dyDescent="0.25">
      <c r="A11" s="86" t="s">
        <v>16</v>
      </c>
      <c r="B11" s="87"/>
      <c r="C11" s="87"/>
      <c r="D11" s="87"/>
      <c r="E11" s="87"/>
      <c r="F11" s="14">
        <v>8119317.3300000001</v>
      </c>
      <c r="G11" s="14">
        <f t="shared" si="0"/>
        <v>1077618.5984471431</v>
      </c>
      <c r="H11" s="14">
        <v>8239268</v>
      </c>
      <c r="I11" s="14">
        <f t="shared" si="1"/>
        <v>1093538.7882407592</v>
      </c>
      <c r="J11" s="14">
        <v>8816007</v>
      </c>
      <c r="K11" s="14">
        <v>1169817</v>
      </c>
      <c r="L11" s="14">
        <v>8817263</v>
      </c>
      <c r="M11" s="14">
        <v>1169984</v>
      </c>
      <c r="N11" s="16">
        <v>8999893</v>
      </c>
      <c r="O11" s="14">
        <v>1194224</v>
      </c>
    </row>
    <row r="12" spans="1:18" x14ac:dyDescent="0.25">
      <c r="A12" s="90" t="s">
        <v>17</v>
      </c>
      <c r="B12" s="91"/>
      <c r="C12" s="91"/>
      <c r="D12" s="91"/>
      <c r="E12" s="91"/>
      <c r="F12" s="14"/>
      <c r="G12" s="14">
        <f t="shared" si="0"/>
        <v>0</v>
      </c>
      <c r="H12" s="14"/>
      <c r="I12" s="14">
        <f t="shared" si="1"/>
        <v>0</v>
      </c>
      <c r="J12" s="14">
        <v>26929</v>
      </c>
      <c r="K12" s="14">
        <v>3839</v>
      </c>
      <c r="L12" s="14">
        <v>28237</v>
      </c>
      <c r="M12" s="14">
        <v>4013</v>
      </c>
      <c r="N12" s="16">
        <v>29608</v>
      </c>
      <c r="O12" s="14">
        <v>4195</v>
      </c>
      <c r="P12" s="17"/>
      <c r="Q12" s="17"/>
      <c r="R12" s="17"/>
    </row>
    <row r="13" spans="1:18" x14ac:dyDescent="0.25">
      <c r="A13" s="18" t="s">
        <v>18</v>
      </c>
      <c r="B13" s="19"/>
      <c r="C13" s="19"/>
      <c r="D13" s="19"/>
      <c r="E13" s="19"/>
      <c r="F13" s="15">
        <f>F11+F12</f>
        <v>8119317.3300000001</v>
      </c>
      <c r="G13" s="15">
        <f t="shared" si="0"/>
        <v>1077618.5984471431</v>
      </c>
      <c r="H13" s="15">
        <f>H11+H12</f>
        <v>8239268</v>
      </c>
      <c r="I13" s="15">
        <f t="shared" si="1"/>
        <v>1093538.7882407592</v>
      </c>
      <c r="J13" s="15">
        <f>J11+J12</f>
        <v>8842936</v>
      </c>
      <c r="K13" s="15">
        <f>K11+K12</f>
        <v>1173656</v>
      </c>
      <c r="L13" s="15">
        <f>L11+L12</f>
        <v>8845500</v>
      </c>
      <c r="M13" s="15">
        <f t="shared" ref="M13:O13" si="3">M11+M12</f>
        <v>1173997</v>
      </c>
      <c r="N13" s="15">
        <f t="shared" si="3"/>
        <v>9029501</v>
      </c>
      <c r="O13" s="15">
        <f t="shared" si="3"/>
        <v>1198419</v>
      </c>
    </row>
    <row r="14" spans="1:18" x14ac:dyDescent="0.25">
      <c r="A14" s="84" t="s">
        <v>19</v>
      </c>
      <c r="B14" s="85"/>
      <c r="C14" s="85"/>
      <c r="D14" s="85"/>
      <c r="E14" s="85"/>
      <c r="F14" s="15">
        <f>F10-F13</f>
        <v>-265989.53000000026</v>
      </c>
      <c r="G14" s="15">
        <f t="shared" si="0"/>
        <v>-35302.877430486464</v>
      </c>
      <c r="H14" s="15">
        <f>H10-H13</f>
        <v>0</v>
      </c>
      <c r="I14" s="15">
        <f t="shared" si="1"/>
        <v>0</v>
      </c>
      <c r="J14" s="15">
        <f>J10-J13</f>
        <v>0</v>
      </c>
      <c r="K14" s="15">
        <f>K10-K13</f>
        <v>0</v>
      </c>
      <c r="L14" s="15">
        <f>L10-L13</f>
        <v>0</v>
      </c>
      <c r="M14" s="15">
        <f t="shared" ref="M14:O14" si="4">M10-M13</f>
        <v>0</v>
      </c>
      <c r="N14" s="15">
        <f t="shared" si="4"/>
        <v>0</v>
      </c>
      <c r="O14" s="15">
        <f t="shared" si="4"/>
        <v>0</v>
      </c>
    </row>
    <row r="15" spans="1:18" ht="18" x14ac:dyDescent="0.25">
      <c r="A15" s="1"/>
      <c r="B15" s="20"/>
      <c r="C15" s="20"/>
      <c r="D15" s="20"/>
      <c r="E15" s="20"/>
      <c r="F15" s="20"/>
      <c r="G15" s="20"/>
      <c r="H15" s="20"/>
      <c r="I15" s="20"/>
      <c r="J15" s="21"/>
      <c r="K15" s="21"/>
      <c r="L15" s="21"/>
      <c r="M15" s="21"/>
      <c r="N15" s="21"/>
      <c r="O15" s="21"/>
    </row>
    <row r="16" spans="1:18" ht="18" customHeight="1" x14ac:dyDescent="0.25">
      <c r="A16" s="92" t="s">
        <v>20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</row>
    <row r="17" spans="1:15" ht="18" x14ac:dyDescent="0.25">
      <c r="A17" s="1"/>
      <c r="B17" s="20"/>
      <c r="C17" s="20"/>
      <c r="D17" s="20"/>
      <c r="E17" s="20"/>
      <c r="F17" s="20"/>
      <c r="G17" s="20"/>
      <c r="H17" s="20"/>
      <c r="I17" s="20"/>
      <c r="J17" s="21"/>
      <c r="K17" s="21"/>
      <c r="L17" s="21"/>
      <c r="M17" s="21"/>
      <c r="N17" s="21"/>
      <c r="O17" s="21"/>
    </row>
    <row r="18" spans="1:15" ht="38.25" x14ac:dyDescent="0.25">
      <c r="A18" s="8"/>
      <c r="B18" s="9"/>
      <c r="C18" s="9"/>
      <c r="D18" s="10"/>
      <c r="E18" s="11"/>
      <c r="F18" s="12" t="s">
        <v>3</v>
      </c>
      <c r="G18" s="13" t="s">
        <v>4</v>
      </c>
      <c r="H18" s="12" t="s">
        <v>5</v>
      </c>
      <c r="I18" s="13" t="s">
        <v>6</v>
      </c>
      <c r="J18" s="12" t="s">
        <v>7</v>
      </c>
      <c r="K18" s="13" t="s">
        <v>8</v>
      </c>
      <c r="L18" s="12" t="s">
        <v>9</v>
      </c>
      <c r="M18" s="13" t="s">
        <v>10</v>
      </c>
      <c r="N18" s="12" t="s">
        <v>11</v>
      </c>
      <c r="O18" s="13" t="s">
        <v>12</v>
      </c>
    </row>
    <row r="19" spans="1:15" ht="15.75" customHeight="1" x14ac:dyDescent="0.25">
      <c r="A19" s="94" t="s">
        <v>21</v>
      </c>
      <c r="B19" s="95"/>
      <c r="C19" s="95"/>
      <c r="D19" s="95"/>
      <c r="E19" s="96"/>
      <c r="F19" s="14"/>
      <c r="G19" s="14">
        <f t="shared" ref="G19:G24" si="5">F19/$O$6</f>
        <v>0</v>
      </c>
      <c r="H19" s="14">
        <v>15600</v>
      </c>
      <c r="I19" s="14">
        <f t="shared" ref="I19:I24" si="6">H19/$O$6</f>
        <v>2070.4758112681661</v>
      </c>
      <c r="J19" s="14"/>
      <c r="K19" s="14">
        <f t="shared" ref="K19:K22" si="7">J19/$O$6</f>
        <v>0</v>
      </c>
      <c r="L19" s="14"/>
      <c r="M19" s="14">
        <f t="shared" ref="M19:M22" si="8">L19/$O$6</f>
        <v>0</v>
      </c>
      <c r="N19" s="14"/>
      <c r="O19" s="14">
        <f t="shared" ref="O19:O22" si="9">N19/$O$6</f>
        <v>0</v>
      </c>
    </row>
    <row r="20" spans="1:15" x14ac:dyDescent="0.25">
      <c r="A20" s="94" t="s">
        <v>22</v>
      </c>
      <c r="B20" s="87"/>
      <c r="C20" s="87"/>
      <c r="D20" s="87"/>
      <c r="E20" s="87"/>
      <c r="F20" s="14"/>
      <c r="G20" s="14">
        <f t="shared" si="5"/>
        <v>0</v>
      </c>
      <c r="H20" s="14">
        <v>15600</v>
      </c>
      <c r="I20" s="14">
        <f t="shared" si="6"/>
        <v>2070.4758112681661</v>
      </c>
      <c r="J20" s="14">
        <v>26929.37</v>
      </c>
      <c r="K20" s="14"/>
      <c r="L20" s="14">
        <v>28236.73</v>
      </c>
      <c r="M20" s="14"/>
      <c r="N20" s="14">
        <v>29607.57</v>
      </c>
      <c r="O20" s="14"/>
    </row>
    <row r="21" spans="1:15" x14ac:dyDescent="0.25">
      <c r="A21" s="81" t="s">
        <v>23</v>
      </c>
      <c r="B21" s="82"/>
      <c r="C21" s="82"/>
      <c r="D21" s="82"/>
      <c r="E21" s="83"/>
      <c r="F21" s="22"/>
      <c r="G21" s="14">
        <f t="shared" si="5"/>
        <v>0</v>
      </c>
      <c r="H21" s="22"/>
      <c r="I21" s="14">
        <f t="shared" si="6"/>
        <v>0</v>
      </c>
      <c r="J21" s="22"/>
      <c r="K21" s="14">
        <f t="shared" si="7"/>
        <v>0</v>
      </c>
      <c r="L21" s="22"/>
      <c r="M21" s="14">
        <f t="shared" si="8"/>
        <v>0</v>
      </c>
      <c r="N21" s="12"/>
      <c r="O21" s="14">
        <f t="shared" si="9"/>
        <v>0</v>
      </c>
    </row>
    <row r="22" spans="1:15" x14ac:dyDescent="0.25">
      <c r="A22" s="81" t="s">
        <v>24</v>
      </c>
      <c r="B22" s="82"/>
      <c r="C22" s="82"/>
      <c r="D22" s="82"/>
      <c r="E22" s="83"/>
      <c r="F22" s="23">
        <v>250</v>
      </c>
      <c r="G22" s="14">
        <f t="shared" si="5"/>
        <v>33.180702103656515</v>
      </c>
      <c r="H22" s="22"/>
      <c r="I22" s="14">
        <f t="shared" si="6"/>
        <v>0</v>
      </c>
      <c r="J22" s="22"/>
      <c r="K22" s="14">
        <f t="shared" si="7"/>
        <v>0</v>
      </c>
      <c r="L22" s="22"/>
      <c r="M22" s="14">
        <f t="shared" si="8"/>
        <v>0</v>
      </c>
      <c r="N22" s="12"/>
      <c r="O22" s="14">
        <f t="shared" si="9"/>
        <v>0</v>
      </c>
    </row>
    <row r="23" spans="1:15" x14ac:dyDescent="0.25">
      <c r="A23" s="84" t="s">
        <v>25</v>
      </c>
      <c r="B23" s="85"/>
      <c r="C23" s="85"/>
      <c r="D23" s="85"/>
      <c r="E23" s="85"/>
      <c r="F23" s="15">
        <f>F19-F20+F21-F22</f>
        <v>-250</v>
      </c>
      <c r="G23" s="15">
        <f t="shared" si="5"/>
        <v>-33.180702103656515</v>
      </c>
      <c r="H23" s="15">
        <f>H19-H20+H21-H22</f>
        <v>0</v>
      </c>
      <c r="I23" s="15">
        <f t="shared" si="6"/>
        <v>0</v>
      </c>
      <c r="J23" s="15">
        <f>J19-J20+J21-J22</f>
        <v>-26929.37</v>
      </c>
      <c r="K23" s="15">
        <f>K19-K20+K21+K22</f>
        <v>0</v>
      </c>
      <c r="L23" s="15">
        <f>L19-L20+L21-L22</f>
        <v>-28236.73</v>
      </c>
      <c r="M23" s="15">
        <f t="shared" ref="M23:O23" si="10">M19-M20+M21+M22</f>
        <v>0</v>
      </c>
      <c r="N23" s="15">
        <f t="shared" si="10"/>
        <v>-29607.57</v>
      </c>
      <c r="O23" s="15">
        <f t="shared" si="10"/>
        <v>0</v>
      </c>
    </row>
    <row r="24" spans="1:15" x14ac:dyDescent="0.25">
      <c r="A24" s="86" t="s">
        <v>26</v>
      </c>
      <c r="B24" s="87"/>
      <c r="C24" s="87"/>
      <c r="D24" s="87"/>
      <c r="E24" s="87"/>
      <c r="F24" s="14">
        <f>F14+F23</f>
        <v>-266239.53000000026</v>
      </c>
      <c r="G24" s="14">
        <f t="shared" si="5"/>
        <v>-35336.058132590115</v>
      </c>
      <c r="H24" s="14">
        <f>H14+H23</f>
        <v>0</v>
      </c>
      <c r="I24" s="14">
        <f t="shared" si="6"/>
        <v>0</v>
      </c>
      <c r="J24" s="14">
        <f>J14+J23</f>
        <v>-26929.37</v>
      </c>
      <c r="K24" s="14">
        <f>K14+K23</f>
        <v>0</v>
      </c>
      <c r="L24" s="14">
        <f>L14+L23</f>
        <v>-28236.73</v>
      </c>
      <c r="M24" s="14">
        <f t="shared" ref="M24:O24" si="11">M14+M23</f>
        <v>0</v>
      </c>
      <c r="N24" s="14">
        <f t="shared" si="11"/>
        <v>-29607.57</v>
      </c>
      <c r="O24" s="14">
        <f t="shared" si="11"/>
        <v>0</v>
      </c>
    </row>
    <row r="25" spans="1:15" ht="11.25" customHeight="1" x14ac:dyDescent="0.25">
      <c r="A25" s="24"/>
      <c r="B25" s="25"/>
      <c r="C25" s="25"/>
      <c r="D25" s="25"/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51.75" customHeight="1" x14ac:dyDescent="0.25">
      <c r="A26" s="88" t="s">
        <v>27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</row>
    <row r="27" spans="1:15" ht="8.25" customHeight="1" x14ac:dyDescent="0.25"/>
    <row r="28" spans="1:15" x14ac:dyDescent="0.25">
      <c r="A28" s="88" t="s">
        <v>28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</row>
    <row r="29" spans="1:15" ht="9" customHeight="1" x14ac:dyDescent="0.25"/>
  </sheetData>
  <sheetProtection algorithmName="SHA-512" hashValue="ziyJaTWQIyruBAzs4/bIIzQnaE7wzlS72I3MAjU6oucg8popttSrPGyaI5PNQqyxJ+aQr7u51vGb2j5eo6Ty/A==" saltValue="sKUpvrRLVocnsOm7s6riPw==" spinCount="100000" sheet="1" objects="1" scenarios="1"/>
  <mergeCells count="18">
    <mergeCell ref="A10:E10"/>
    <mergeCell ref="A1:N1"/>
    <mergeCell ref="A3:N3"/>
    <mergeCell ref="A5:N5"/>
    <mergeCell ref="A8:E8"/>
    <mergeCell ref="A9:E9"/>
    <mergeCell ref="A28:N28"/>
    <mergeCell ref="A11:E11"/>
    <mergeCell ref="A12:E12"/>
    <mergeCell ref="A14:E14"/>
    <mergeCell ref="A16:N16"/>
    <mergeCell ref="A19:E19"/>
    <mergeCell ref="A20:E20"/>
    <mergeCell ref="A21:E21"/>
    <mergeCell ref="A22:E22"/>
    <mergeCell ref="A23:E23"/>
    <mergeCell ref="A24:E24"/>
    <mergeCell ref="A26:N26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798BC-BDBE-4004-B900-79FFF3B138CB}">
  <sheetPr>
    <tabColor rgb="FF92D050"/>
    <pageSetUpPr fitToPage="1"/>
  </sheetPr>
  <dimension ref="A1:Q91"/>
  <sheetViews>
    <sheetView zoomScale="85" zoomScaleNormal="85" workbookViewId="0">
      <selection activeCell="P25" sqref="P2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7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15.75" x14ac:dyDescent="0.2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7"/>
      <c r="L2" s="97"/>
      <c r="M2" s="97"/>
    </row>
    <row r="3" spans="1:17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7" ht="18" customHeight="1" x14ac:dyDescent="0.25">
      <c r="A4" s="92" t="s">
        <v>29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7" ht="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</row>
    <row r="6" spans="1:17" ht="15.75" x14ac:dyDescent="0.25">
      <c r="A6" s="92" t="s">
        <v>30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7" spans="1:17" ht="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27">
        <v>7.5345000000000004</v>
      </c>
    </row>
    <row r="8" spans="1:17" ht="34.5" customHeight="1" x14ac:dyDescent="0.25">
      <c r="A8" s="28" t="s">
        <v>31</v>
      </c>
      <c r="B8" s="29" t="s">
        <v>32</v>
      </c>
      <c r="C8" s="29" t="s">
        <v>33</v>
      </c>
      <c r="D8" s="29" t="s">
        <v>34</v>
      </c>
      <c r="E8" s="29" t="s">
        <v>35</v>
      </c>
      <c r="F8" s="30" t="s">
        <v>36</v>
      </c>
      <c r="G8" s="28" t="s">
        <v>37</v>
      </c>
      <c r="H8" s="13" t="s">
        <v>38</v>
      </c>
      <c r="I8" s="28" t="s">
        <v>39</v>
      </c>
      <c r="J8" s="13" t="s">
        <v>40</v>
      </c>
      <c r="K8" s="28" t="s">
        <v>41</v>
      </c>
      <c r="L8" s="13" t="s">
        <v>42</v>
      </c>
      <c r="M8" s="28" t="s">
        <v>43</v>
      </c>
      <c r="N8" s="13" t="s">
        <v>44</v>
      </c>
    </row>
    <row r="9" spans="1:17" ht="24" customHeight="1" x14ac:dyDescent="0.25">
      <c r="A9" s="31">
        <v>6</v>
      </c>
      <c r="B9" s="31"/>
      <c r="C9" s="31"/>
      <c r="D9" s="31" t="s">
        <v>45</v>
      </c>
      <c r="E9" s="32">
        <f>E10+E13+E27+E31+E35+E38+E41</f>
        <v>7853327.7999999998</v>
      </c>
      <c r="F9" s="32">
        <f t="shared" ref="F9:N9" si="0">F13+F27+F31+F35+F38+F41</f>
        <v>1042315.7210166566</v>
      </c>
      <c r="G9" s="32">
        <f t="shared" si="0"/>
        <v>8239268</v>
      </c>
      <c r="H9" s="32">
        <f t="shared" si="0"/>
        <v>1093538.7882407589</v>
      </c>
      <c r="I9" s="32">
        <f t="shared" si="0"/>
        <v>8842936</v>
      </c>
      <c r="J9" s="32">
        <f t="shared" si="0"/>
        <v>1173656</v>
      </c>
      <c r="K9" s="32">
        <f t="shared" si="0"/>
        <v>8845500</v>
      </c>
      <c r="L9" s="32">
        <f t="shared" si="0"/>
        <v>1173997</v>
      </c>
      <c r="M9" s="32">
        <f t="shared" si="0"/>
        <v>9029501</v>
      </c>
      <c r="N9" s="32">
        <f t="shared" si="0"/>
        <v>1198419</v>
      </c>
      <c r="O9" s="17"/>
      <c r="P9" s="17"/>
      <c r="Q9" s="17"/>
    </row>
    <row r="10" spans="1:17" ht="29.25" customHeight="1" x14ac:dyDescent="0.25">
      <c r="A10" s="33"/>
      <c r="B10" s="34">
        <v>61</v>
      </c>
      <c r="C10" s="35"/>
      <c r="D10" s="36" t="s">
        <v>46</v>
      </c>
      <c r="E10" s="37">
        <f t="shared" ref="E10:N10" si="1">E11+E12</f>
        <v>0</v>
      </c>
      <c r="F10" s="37">
        <f t="shared" si="1"/>
        <v>0</v>
      </c>
      <c r="G10" s="37">
        <f t="shared" si="1"/>
        <v>0</v>
      </c>
      <c r="H10" s="37">
        <f t="shared" si="1"/>
        <v>0</v>
      </c>
      <c r="I10" s="37">
        <f t="shared" si="1"/>
        <v>0</v>
      </c>
      <c r="J10" s="37">
        <f t="shared" si="1"/>
        <v>0</v>
      </c>
      <c r="K10" s="37">
        <f t="shared" si="1"/>
        <v>0</v>
      </c>
      <c r="L10" s="37">
        <f t="shared" si="1"/>
        <v>0</v>
      </c>
      <c r="M10" s="37">
        <f t="shared" si="1"/>
        <v>0</v>
      </c>
      <c r="N10" s="37">
        <f t="shared" si="1"/>
        <v>0</v>
      </c>
    </row>
    <row r="11" spans="1:17" x14ac:dyDescent="0.25">
      <c r="A11" s="33"/>
      <c r="B11" s="38"/>
      <c r="C11" s="39">
        <v>11</v>
      </c>
      <c r="D11" s="35" t="s">
        <v>47</v>
      </c>
      <c r="E11" s="40"/>
      <c r="F11" s="40">
        <f>E11/$N$7</f>
        <v>0</v>
      </c>
      <c r="G11" s="41"/>
      <c r="H11" s="40">
        <f>G11/$N$7</f>
        <v>0</v>
      </c>
      <c r="I11" s="41"/>
      <c r="J11" s="40">
        <f>I11/$N$7</f>
        <v>0</v>
      </c>
      <c r="K11" s="41"/>
      <c r="L11" s="40">
        <f>K11/$N$7</f>
        <v>0</v>
      </c>
      <c r="M11" s="41"/>
      <c r="N11" s="40">
        <f>M11/$N$7</f>
        <v>0</v>
      </c>
    </row>
    <row r="12" spans="1:17" x14ac:dyDescent="0.25">
      <c r="A12" s="33"/>
      <c r="B12" s="38"/>
      <c r="C12" s="39">
        <v>41</v>
      </c>
      <c r="D12" s="39" t="s">
        <v>48</v>
      </c>
      <c r="E12" s="40"/>
      <c r="F12" s="40">
        <f>E12/$N$7</f>
        <v>0</v>
      </c>
      <c r="G12" s="41"/>
      <c r="H12" s="40">
        <f>G12/$N$7</f>
        <v>0</v>
      </c>
      <c r="I12" s="41"/>
      <c r="J12" s="40">
        <f>I12/$N$7</f>
        <v>0</v>
      </c>
      <c r="K12" s="41"/>
      <c r="L12" s="40">
        <f>K12/$N$7</f>
        <v>0</v>
      </c>
      <c r="M12" s="41"/>
      <c r="N12" s="40">
        <f>M12/$N$7</f>
        <v>0</v>
      </c>
    </row>
    <row r="13" spans="1:17" ht="38.25" x14ac:dyDescent="0.25">
      <c r="A13" s="33"/>
      <c r="B13" s="34">
        <v>63</v>
      </c>
      <c r="C13" s="35"/>
      <c r="D13" s="34" t="s">
        <v>49</v>
      </c>
      <c r="E13" s="37">
        <f t="shared" ref="E13:N13" si="2">E14+E19+E21+E23+E25</f>
        <v>0</v>
      </c>
      <c r="F13" s="37">
        <f t="shared" si="2"/>
        <v>0</v>
      </c>
      <c r="G13" s="37">
        <f t="shared" si="2"/>
        <v>0</v>
      </c>
      <c r="H13" s="37">
        <f t="shared" si="2"/>
        <v>0</v>
      </c>
      <c r="I13" s="37">
        <f t="shared" si="2"/>
        <v>0</v>
      </c>
      <c r="J13" s="37">
        <f t="shared" si="2"/>
        <v>0</v>
      </c>
      <c r="K13" s="37">
        <f t="shared" si="2"/>
        <v>0</v>
      </c>
      <c r="L13" s="37">
        <f t="shared" si="2"/>
        <v>0</v>
      </c>
      <c r="M13" s="37">
        <f t="shared" si="2"/>
        <v>0</v>
      </c>
      <c r="N13" s="37">
        <f t="shared" si="2"/>
        <v>0</v>
      </c>
    </row>
    <row r="14" spans="1:17" ht="38.25" x14ac:dyDescent="0.25">
      <c r="A14" s="33"/>
      <c r="B14" s="38">
        <v>632</v>
      </c>
      <c r="C14" s="35"/>
      <c r="D14" s="42" t="s">
        <v>50</v>
      </c>
      <c r="E14" s="40">
        <f t="shared" ref="E14:N14" si="3">E15+E16+E17+E18</f>
        <v>0</v>
      </c>
      <c r="F14" s="40">
        <f t="shared" si="3"/>
        <v>0</v>
      </c>
      <c r="G14" s="40">
        <f t="shared" si="3"/>
        <v>0</v>
      </c>
      <c r="H14" s="40">
        <f t="shared" si="3"/>
        <v>0</v>
      </c>
      <c r="I14" s="40">
        <f t="shared" si="3"/>
        <v>0</v>
      </c>
      <c r="J14" s="40">
        <f t="shared" si="3"/>
        <v>0</v>
      </c>
      <c r="K14" s="40">
        <f t="shared" si="3"/>
        <v>0</v>
      </c>
      <c r="L14" s="40">
        <f t="shared" si="3"/>
        <v>0</v>
      </c>
      <c r="M14" s="40">
        <f t="shared" si="3"/>
        <v>0</v>
      </c>
      <c r="N14" s="40">
        <f t="shared" si="3"/>
        <v>0</v>
      </c>
    </row>
    <row r="15" spans="1:17" x14ac:dyDescent="0.25">
      <c r="A15" s="33"/>
      <c r="B15" s="38"/>
      <c r="C15" s="35">
        <v>51</v>
      </c>
      <c r="D15" s="43" t="s">
        <v>51</v>
      </c>
      <c r="E15" s="40"/>
      <c r="F15" s="40">
        <f>E15/$N$7</f>
        <v>0</v>
      </c>
      <c r="G15" s="41"/>
      <c r="H15" s="40">
        <f>G15/$N$7</f>
        <v>0</v>
      </c>
      <c r="I15" s="41"/>
      <c r="J15" s="40">
        <f>I15/$N$7</f>
        <v>0</v>
      </c>
      <c r="K15" s="41"/>
      <c r="L15" s="40">
        <f>K15/$N$7</f>
        <v>0</v>
      </c>
      <c r="M15" s="41"/>
      <c r="N15" s="40">
        <f>M15/$N$7</f>
        <v>0</v>
      </c>
    </row>
    <row r="16" spans="1:17" x14ac:dyDescent="0.25">
      <c r="A16" s="33"/>
      <c r="B16" s="38"/>
      <c r="C16" s="39">
        <v>52</v>
      </c>
      <c r="D16" s="39" t="s">
        <v>52</v>
      </c>
      <c r="E16" s="40"/>
      <c r="F16" s="40">
        <f>E16/$N$7</f>
        <v>0</v>
      </c>
      <c r="G16" s="41"/>
      <c r="H16" s="40">
        <f>G16/$N$7</f>
        <v>0</v>
      </c>
      <c r="I16" s="41"/>
      <c r="J16" s="40">
        <f>I16/$N$7</f>
        <v>0</v>
      </c>
      <c r="K16" s="41"/>
      <c r="L16" s="40">
        <f>K16/$N$7</f>
        <v>0</v>
      </c>
      <c r="M16" s="41"/>
      <c r="N16" s="40">
        <f>M16/$N$7</f>
        <v>0</v>
      </c>
    </row>
    <row r="17" spans="1:14" x14ac:dyDescent="0.25">
      <c r="A17" s="33"/>
      <c r="B17" s="38"/>
      <c r="C17" s="39">
        <v>61</v>
      </c>
      <c r="D17" s="39" t="s">
        <v>53</v>
      </c>
      <c r="E17" s="40"/>
      <c r="F17" s="40">
        <f>E17/$N$7</f>
        <v>0</v>
      </c>
      <c r="G17" s="41"/>
      <c r="H17" s="40">
        <f>G17/$N$7</f>
        <v>0</v>
      </c>
      <c r="I17" s="41"/>
      <c r="J17" s="40">
        <f>I17/$N$7</f>
        <v>0</v>
      </c>
      <c r="K17" s="41"/>
      <c r="L17" s="40">
        <f>K17/$N$7</f>
        <v>0</v>
      </c>
      <c r="M17" s="41"/>
      <c r="N17" s="40">
        <f>M17/$N$7</f>
        <v>0</v>
      </c>
    </row>
    <row r="18" spans="1:14" x14ac:dyDescent="0.25">
      <c r="A18" s="33"/>
      <c r="B18" s="38"/>
      <c r="C18" s="39">
        <v>561</v>
      </c>
      <c r="D18" s="39" t="s">
        <v>54</v>
      </c>
      <c r="E18" s="40"/>
      <c r="F18" s="40">
        <f>E18/$N$7</f>
        <v>0</v>
      </c>
      <c r="G18" s="41"/>
      <c r="H18" s="40">
        <f>G18/$N$7</f>
        <v>0</v>
      </c>
      <c r="I18" s="41"/>
      <c r="J18" s="40">
        <f>I18/$N$7</f>
        <v>0</v>
      </c>
      <c r="K18" s="41"/>
      <c r="L18" s="40">
        <f>K18/$N$7</f>
        <v>0</v>
      </c>
      <c r="M18" s="41"/>
      <c r="N18" s="40">
        <f>M18/$N$7</f>
        <v>0</v>
      </c>
    </row>
    <row r="19" spans="1:14" ht="51" x14ac:dyDescent="0.25">
      <c r="A19" s="33"/>
      <c r="B19" s="38">
        <v>633</v>
      </c>
      <c r="C19" s="35"/>
      <c r="D19" s="43" t="s">
        <v>55</v>
      </c>
      <c r="E19" s="40">
        <f t="shared" ref="E19:N19" si="4">E20</f>
        <v>0</v>
      </c>
      <c r="F19" s="40">
        <f t="shared" si="4"/>
        <v>0</v>
      </c>
      <c r="G19" s="40">
        <f t="shared" si="4"/>
        <v>0</v>
      </c>
      <c r="H19" s="40">
        <f t="shared" si="4"/>
        <v>0</v>
      </c>
      <c r="I19" s="40">
        <f t="shared" si="4"/>
        <v>0</v>
      </c>
      <c r="J19" s="40">
        <f t="shared" si="4"/>
        <v>0</v>
      </c>
      <c r="K19" s="40">
        <f t="shared" si="4"/>
        <v>0</v>
      </c>
      <c r="L19" s="40">
        <f t="shared" si="4"/>
        <v>0</v>
      </c>
      <c r="M19" s="40">
        <f t="shared" si="4"/>
        <v>0</v>
      </c>
      <c r="N19" s="40">
        <f t="shared" si="4"/>
        <v>0</v>
      </c>
    </row>
    <row r="20" spans="1:14" x14ac:dyDescent="0.25">
      <c r="A20" s="33"/>
      <c r="B20" s="38"/>
      <c r="C20" s="35">
        <v>52</v>
      </c>
      <c r="D20" s="39" t="s">
        <v>52</v>
      </c>
      <c r="E20" s="40"/>
      <c r="F20" s="40">
        <f>E20/$N$7</f>
        <v>0</v>
      </c>
      <c r="G20" s="41"/>
      <c r="H20" s="40">
        <f>G20/$N$7</f>
        <v>0</v>
      </c>
      <c r="I20" s="41"/>
      <c r="J20" s="40">
        <f>I20/$N$7</f>
        <v>0</v>
      </c>
      <c r="K20" s="41"/>
      <c r="L20" s="40">
        <f>K20/$N$7</f>
        <v>0</v>
      </c>
      <c r="M20" s="41"/>
      <c r="N20" s="40">
        <f>M20/$N$7</f>
        <v>0</v>
      </c>
    </row>
    <row r="21" spans="1:14" ht="38.25" x14ac:dyDescent="0.25">
      <c r="A21" s="33"/>
      <c r="B21" s="38">
        <v>634</v>
      </c>
      <c r="C21" s="35"/>
      <c r="D21" s="43" t="s">
        <v>56</v>
      </c>
      <c r="E21" s="40">
        <f t="shared" ref="E21:N21" si="5">E22</f>
        <v>0</v>
      </c>
      <c r="F21" s="40">
        <f t="shared" si="5"/>
        <v>0</v>
      </c>
      <c r="G21" s="40">
        <f t="shared" si="5"/>
        <v>0</v>
      </c>
      <c r="H21" s="40">
        <f t="shared" si="5"/>
        <v>0</v>
      </c>
      <c r="I21" s="40">
        <f t="shared" si="5"/>
        <v>0</v>
      </c>
      <c r="J21" s="40">
        <f t="shared" si="5"/>
        <v>0</v>
      </c>
      <c r="K21" s="40">
        <f t="shared" si="5"/>
        <v>0</v>
      </c>
      <c r="L21" s="40">
        <f t="shared" si="5"/>
        <v>0</v>
      </c>
      <c r="M21" s="40">
        <f t="shared" si="5"/>
        <v>0</v>
      </c>
      <c r="N21" s="40">
        <f t="shared" si="5"/>
        <v>0</v>
      </c>
    </row>
    <row r="22" spans="1:14" x14ac:dyDescent="0.25">
      <c r="A22" s="33"/>
      <c r="B22" s="38"/>
      <c r="C22" s="35">
        <v>52</v>
      </c>
      <c r="D22" s="39" t="s">
        <v>52</v>
      </c>
      <c r="E22" s="40"/>
      <c r="F22" s="40">
        <f>E22/$N$7</f>
        <v>0</v>
      </c>
      <c r="G22" s="41"/>
      <c r="H22" s="40">
        <f>G22/$N$7</f>
        <v>0</v>
      </c>
      <c r="I22" s="41"/>
      <c r="J22" s="40">
        <f>I22/$N$7</f>
        <v>0</v>
      </c>
      <c r="K22" s="41"/>
      <c r="L22" s="40">
        <f>K22/$N$7</f>
        <v>0</v>
      </c>
      <c r="M22" s="41"/>
      <c r="N22" s="40">
        <f>M22/$N$7</f>
        <v>0</v>
      </c>
    </row>
    <row r="23" spans="1:14" ht="51" x14ac:dyDescent="0.25">
      <c r="A23" s="33"/>
      <c r="B23" s="38">
        <v>636</v>
      </c>
      <c r="C23" s="35"/>
      <c r="D23" s="44" t="s">
        <v>57</v>
      </c>
      <c r="E23" s="40">
        <f t="shared" ref="E23:N23" si="6">E24</f>
        <v>0</v>
      </c>
      <c r="F23" s="40">
        <f t="shared" si="6"/>
        <v>0</v>
      </c>
      <c r="G23" s="40">
        <f t="shared" si="6"/>
        <v>0</v>
      </c>
      <c r="H23" s="40">
        <f t="shared" si="6"/>
        <v>0</v>
      </c>
      <c r="I23" s="40">
        <f t="shared" si="6"/>
        <v>0</v>
      </c>
      <c r="J23" s="40">
        <f t="shared" si="6"/>
        <v>0</v>
      </c>
      <c r="K23" s="40">
        <f t="shared" si="6"/>
        <v>0</v>
      </c>
      <c r="L23" s="40">
        <f t="shared" si="6"/>
        <v>0</v>
      </c>
      <c r="M23" s="40">
        <f t="shared" si="6"/>
        <v>0</v>
      </c>
      <c r="N23" s="40">
        <f t="shared" si="6"/>
        <v>0</v>
      </c>
    </row>
    <row r="24" spans="1:14" x14ac:dyDescent="0.25">
      <c r="A24" s="45"/>
      <c r="B24" s="45"/>
      <c r="C24" s="35">
        <v>52</v>
      </c>
      <c r="D24" s="39" t="s">
        <v>52</v>
      </c>
      <c r="E24" s="40"/>
      <c r="F24" s="40">
        <f>E24/$N$7</f>
        <v>0</v>
      </c>
      <c r="G24" s="41"/>
      <c r="H24" s="40">
        <f>G24/$N$7</f>
        <v>0</v>
      </c>
      <c r="I24" s="41"/>
      <c r="J24" s="40">
        <f>I24/$N$7</f>
        <v>0</v>
      </c>
      <c r="K24" s="41"/>
      <c r="L24" s="40">
        <f>K24/$N$7</f>
        <v>0</v>
      </c>
      <c r="M24" s="41"/>
      <c r="N24" s="40">
        <f>M24/$N$7</f>
        <v>0</v>
      </c>
    </row>
    <row r="25" spans="1:14" ht="38.25" x14ac:dyDescent="0.25">
      <c r="A25" s="46"/>
      <c r="B25" s="45">
        <v>639</v>
      </c>
      <c r="C25" s="35"/>
      <c r="D25" s="47" t="s">
        <v>58</v>
      </c>
      <c r="E25" s="40">
        <f t="shared" ref="E25:N25" si="7">E26</f>
        <v>0</v>
      </c>
      <c r="F25" s="40">
        <f t="shared" si="7"/>
        <v>0</v>
      </c>
      <c r="G25" s="40">
        <f t="shared" si="7"/>
        <v>0</v>
      </c>
      <c r="H25" s="40">
        <f t="shared" si="7"/>
        <v>0</v>
      </c>
      <c r="I25" s="40">
        <f t="shared" si="7"/>
        <v>0</v>
      </c>
      <c r="J25" s="40">
        <f t="shared" si="7"/>
        <v>0</v>
      </c>
      <c r="K25" s="40">
        <f t="shared" si="7"/>
        <v>0</v>
      </c>
      <c r="L25" s="40">
        <f t="shared" si="7"/>
        <v>0</v>
      </c>
      <c r="M25" s="40">
        <f t="shared" si="7"/>
        <v>0</v>
      </c>
      <c r="N25" s="40">
        <f t="shared" si="7"/>
        <v>0</v>
      </c>
    </row>
    <row r="26" spans="1:14" x14ac:dyDescent="0.25">
      <c r="A26" s="45"/>
      <c r="B26" s="45"/>
      <c r="C26" s="35">
        <v>52</v>
      </c>
      <c r="D26" s="39" t="s">
        <v>52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23.25" customHeight="1" x14ac:dyDescent="0.25">
      <c r="A27" s="45"/>
      <c r="B27" s="48">
        <v>64</v>
      </c>
      <c r="C27" s="39"/>
      <c r="D27" s="34" t="s">
        <v>59</v>
      </c>
      <c r="E27" s="37">
        <f t="shared" ref="E27:N27" si="8">E28+E30+E29</f>
        <v>0</v>
      </c>
      <c r="F27" s="37">
        <f t="shared" si="8"/>
        <v>0</v>
      </c>
      <c r="G27" s="37">
        <f t="shared" si="8"/>
        <v>0</v>
      </c>
      <c r="H27" s="37">
        <f t="shared" si="8"/>
        <v>0</v>
      </c>
      <c r="I27" s="37">
        <f t="shared" si="8"/>
        <v>0</v>
      </c>
      <c r="J27" s="37">
        <f t="shared" si="8"/>
        <v>0</v>
      </c>
      <c r="K27" s="37">
        <f t="shared" si="8"/>
        <v>0</v>
      </c>
      <c r="L27" s="37">
        <f t="shared" si="8"/>
        <v>0</v>
      </c>
      <c r="M27" s="37">
        <f t="shared" si="8"/>
        <v>0</v>
      </c>
      <c r="N27" s="37">
        <f t="shared" si="8"/>
        <v>0</v>
      </c>
    </row>
    <row r="28" spans="1:14" x14ac:dyDescent="0.25">
      <c r="A28" s="45"/>
      <c r="B28" s="46"/>
      <c r="C28" s="39">
        <v>11</v>
      </c>
      <c r="D28" s="35" t="s">
        <v>47</v>
      </c>
      <c r="E28" s="40"/>
      <c r="F28" s="40">
        <f>E28/$N$7</f>
        <v>0</v>
      </c>
      <c r="G28" s="40"/>
      <c r="H28" s="40">
        <f>G28/$N$7</f>
        <v>0</v>
      </c>
      <c r="I28" s="40"/>
      <c r="J28" s="40">
        <f>I28/$N$7</f>
        <v>0</v>
      </c>
      <c r="K28" s="40"/>
      <c r="L28" s="40">
        <f>K28/$N$7</f>
        <v>0</v>
      </c>
      <c r="M28" s="40"/>
      <c r="N28" s="40">
        <f>M28/$N$7</f>
        <v>0</v>
      </c>
    </row>
    <row r="29" spans="1:14" x14ac:dyDescent="0.25">
      <c r="A29" s="45"/>
      <c r="B29" s="46"/>
      <c r="C29" s="39">
        <v>41</v>
      </c>
      <c r="D29" s="39" t="s">
        <v>48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25.5" x14ac:dyDescent="0.25">
      <c r="A30" s="45"/>
      <c r="B30" s="46"/>
      <c r="C30" s="39">
        <v>43</v>
      </c>
      <c r="D30" s="35" t="s">
        <v>60</v>
      </c>
      <c r="E30" s="40"/>
      <c r="F30" s="40">
        <f>E30/$N$7</f>
        <v>0</v>
      </c>
      <c r="G30" s="40"/>
      <c r="H30" s="40">
        <f>G30/$N$7</f>
        <v>0</v>
      </c>
      <c r="I30" s="40"/>
      <c r="J30" s="40">
        <f>I30/$N$7</f>
        <v>0</v>
      </c>
      <c r="K30" s="40"/>
      <c r="L30" s="40">
        <f>K30/$N$7</f>
        <v>0</v>
      </c>
      <c r="M30" s="40"/>
      <c r="N30" s="40">
        <f>M30/$N$7</f>
        <v>0</v>
      </c>
    </row>
    <row r="31" spans="1:14" ht="51" x14ac:dyDescent="0.25">
      <c r="A31" s="45"/>
      <c r="B31" s="48">
        <v>65</v>
      </c>
      <c r="C31" s="39"/>
      <c r="D31" s="34" t="s">
        <v>61</v>
      </c>
      <c r="E31" s="37">
        <f t="shared" ref="E31:N31" si="9">E32</f>
        <v>0</v>
      </c>
      <c r="F31" s="37">
        <f t="shared" si="9"/>
        <v>0</v>
      </c>
      <c r="G31" s="37">
        <f t="shared" si="9"/>
        <v>0</v>
      </c>
      <c r="H31" s="37">
        <f t="shared" si="9"/>
        <v>0</v>
      </c>
      <c r="I31" s="37">
        <f t="shared" si="9"/>
        <v>0</v>
      </c>
      <c r="J31" s="37">
        <f t="shared" si="9"/>
        <v>0</v>
      </c>
      <c r="K31" s="37">
        <f t="shared" si="9"/>
        <v>0</v>
      </c>
      <c r="L31" s="37">
        <f t="shared" si="9"/>
        <v>0</v>
      </c>
      <c r="M31" s="37">
        <f t="shared" si="9"/>
        <v>0</v>
      </c>
      <c r="N31" s="37">
        <f t="shared" si="9"/>
        <v>0</v>
      </c>
    </row>
    <row r="32" spans="1:14" ht="27" customHeight="1" x14ac:dyDescent="0.25">
      <c r="A32" s="46"/>
      <c r="B32" s="46">
        <v>652</v>
      </c>
      <c r="C32" s="39"/>
      <c r="D32" s="35" t="s">
        <v>62</v>
      </c>
      <c r="E32" s="49">
        <f t="shared" ref="E32:N32" si="10">E33+E34</f>
        <v>0</v>
      </c>
      <c r="F32" s="49">
        <f t="shared" si="10"/>
        <v>0</v>
      </c>
      <c r="G32" s="49">
        <f t="shared" si="10"/>
        <v>0</v>
      </c>
      <c r="H32" s="49">
        <f t="shared" si="10"/>
        <v>0</v>
      </c>
      <c r="I32" s="49">
        <f t="shared" si="10"/>
        <v>0</v>
      </c>
      <c r="J32" s="49">
        <f t="shared" si="10"/>
        <v>0</v>
      </c>
      <c r="K32" s="49">
        <f t="shared" si="10"/>
        <v>0</v>
      </c>
      <c r="L32" s="49">
        <f t="shared" si="10"/>
        <v>0</v>
      </c>
      <c r="M32" s="49">
        <f t="shared" si="10"/>
        <v>0</v>
      </c>
      <c r="N32" s="49">
        <f t="shared" si="10"/>
        <v>0</v>
      </c>
    </row>
    <row r="33" spans="1:14" x14ac:dyDescent="0.25">
      <c r="A33" s="45"/>
      <c r="B33" s="46"/>
      <c r="C33" s="39">
        <v>11</v>
      </c>
      <c r="D33" s="35" t="s">
        <v>47</v>
      </c>
      <c r="E33" s="40"/>
      <c r="F33" s="40">
        <f>E33/$N$7</f>
        <v>0</v>
      </c>
      <c r="G33" s="40"/>
      <c r="H33" s="40">
        <f>G33/$N$7</f>
        <v>0</v>
      </c>
      <c r="I33" s="40"/>
      <c r="J33" s="40">
        <f>I33/$N$7</f>
        <v>0</v>
      </c>
      <c r="K33" s="40"/>
      <c r="L33" s="40">
        <f>K33/$N$7</f>
        <v>0</v>
      </c>
      <c r="M33" s="40"/>
      <c r="N33" s="40">
        <f>M33/$N$7</f>
        <v>0</v>
      </c>
    </row>
    <row r="34" spans="1:14" ht="25.5" x14ac:dyDescent="0.25">
      <c r="A34" s="45"/>
      <c r="B34" s="46"/>
      <c r="C34" s="39">
        <v>43</v>
      </c>
      <c r="D34" s="35" t="s">
        <v>60</v>
      </c>
      <c r="E34" s="40"/>
      <c r="F34" s="40">
        <f>E34/$N$7</f>
        <v>0</v>
      </c>
      <c r="G34" s="40"/>
      <c r="H34" s="40">
        <f>G34/$N$7</f>
        <v>0</v>
      </c>
      <c r="I34" s="40"/>
      <c r="J34" s="40">
        <f>I34/$N$7</f>
        <v>0</v>
      </c>
      <c r="K34" s="40"/>
      <c r="L34" s="40">
        <f>K34/$N$7</f>
        <v>0</v>
      </c>
      <c r="M34" s="40"/>
      <c r="N34" s="40">
        <f>M34/$N$7</f>
        <v>0</v>
      </c>
    </row>
    <row r="35" spans="1:14" ht="38.25" x14ac:dyDescent="0.25">
      <c r="A35" s="45"/>
      <c r="B35" s="48">
        <v>66</v>
      </c>
      <c r="C35" s="39"/>
      <c r="D35" s="34" t="s">
        <v>63</v>
      </c>
      <c r="E35" s="37">
        <f t="shared" ref="E35:N35" si="11">E36+E37</f>
        <v>388</v>
      </c>
      <c r="F35" s="37">
        <f t="shared" si="11"/>
        <v>51.496449664874909</v>
      </c>
      <c r="G35" s="37">
        <f t="shared" si="11"/>
        <v>5000</v>
      </c>
      <c r="H35" s="37">
        <f t="shared" si="11"/>
        <v>663.61404207313024</v>
      </c>
      <c r="I35" s="37">
        <f t="shared" si="11"/>
        <v>5000</v>
      </c>
      <c r="J35" s="37">
        <f t="shared" si="11"/>
        <v>663</v>
      </c>
      <c r="K35" s="37">
        <f t="shared" si="11"/>
        <v>5000</v>
      </c>
      <c r="L35" s="37">
        <f t="shared" si="11"/>
        <v>663</v>
      </c>
      <c r="M35" s="37">
        <f t="shared" si="11"/>
        <v>5000</v>
      </c>
      <c r="N35" s="37">
        <f t="shared" si="11"/>
        <v>663</v>
      </c>
    </row>
    <row r="36" spans="1:14" ht="16.5" customHeight="1" x14ac:dyDescent="0.25">
      <c r="A36" s="45"/>
      <c r="B36" s="50"/>
      <c r="C36" s="39">
        <v>31</v>
      </c>
      <c r="D36" s="35" t="s">
        <v>64</v>
      </c>
      <c r="E36" s="40">
        <v>388</v>
      </c>
      <c r="F36" s="40">
        <f>E36/$N$7</f>
        <v>51.496449664874909</v>
      </c>
      <c r="G36" s="41">
        <v>5000</v>
      </c>
      <c r="H36" s="40">
        <f>G36/$N$7</f>
        <v>663.61404207313024</v>
      </c>
      <c r="I36" s="41">
        <v>5000</v>
      </c>
      <c r="J36" s="40">
        <v>663</v>
      </c>
      <c r="K36" s="41">
        <v>5000</v>
      </c>
      <c r="L36" s="40">
        <v>663</v>
      </c>
      <c r="M36" s="41">
        <v>5000</v>
      </c>
      <c r="N36" s="40">
        <v>663</v>
      </c>
    </row>
    <row r="37" spans="1:14" x14ac:dyDescent="0.25">
      <c r="A37" s="45"/>
      <c r="B37" s="50"/>
      <c r="C37" s="51">
        <v>61</v>
      </c>
      <c r="D37" s="38" t="s">
        <v>53</v>
      </c>
      <c r="E37" s="40"/>
      <c r="F37" s="40">
        <f>E37/$N$7</f>
        <v>0</v>
      </c>
      <c r="G37" s="40"/>
      <c r="H37" s="40">
        <f>G37/$N$7</f>
        <v>0</v>
      </c>
      <c r="I37" s="40"/>
      <c r="J37" s="40">
        <f>I37/$N$7</f>
        <v>0</v>
      </c>
      <c r="K37" s="40"/>
      <c r="L37" s="40">
        <f>K37/$N$7</f>
        <v>0</v>
      </c>
      <c r="M37" s="40"/>
      <c r="N37" s="40">
        <f>M37/$N$7</f>
        <v>0</v>
      </c>
    </row>
    <row r="38" spans="1:14" ht="51" x14ac:dyDescent="0.25">
      <c r="A38" s="45"/>
      <c r="B38" s="48">
        <v>67</v>
      </c>
      <c r="C38" s="39"/>
      <c r="D38" s="34" t="s">
        <v>65</v>
      </c>
      <c r="E38" s="37">
        <f t="shared" ref="E38:N38" si="12">E39+E40</f>
        <v>7852939.7999999998</v>
      </c>
      <c r="F38" s="37">
        <f t="shared" si="12"/>
        <v>1042264.2245669918</v>
      </c>
      <c r="G38" s="37">
        <f t="shared" si="12"/>
        <v>8234268</v>
      </c>
      <c r="H38" s="37">
        <f t="shared" si="12"/>
        <v>1092875.1741986859</v>
      </c>
      <c r="I38" s="37">
        <f t="shared" si="12"/>
        <v>8837936</v>
      </c>
      <c r="J38" s="37">
        <f t="shared" si="12"/>
        <v>1172993</v>
      </c>
      <c r="K38" s="37">
        <f t="shared" si="12"/>
        <v>8840500</v>
      </c>
      <c r="L38" s="37">
        <f t="shared" si="12"/>
        <v>1173334</v>
      </c>
      <c r="M38" s="37">
        <f t="shared" si="12"/>
        <v>9024501</v>
      </c>
      <c r="N38" s="37">
        <f t="shared" si="12"/>
        <v>1197756</v>
      </c>
    </row>
    <row r="39" spans="1:14" ht="16.5" customHeight="1" x14ac:dyDescent="0.25">
      <c r="A39" s="45"/>
      <c r="B39" s="46"/>
      <c r="C39" s="39">
        <v>11</v>
      </c>
      <c r="D39" s="35" t="s">
        <v>47</v>
      </c>
      <c r="E39" s="40">
        <v>7852939.7999999998</v>
      </c>
      <c r="F39" s="40">
        <f>E39/$N$7</f>
        <v>1042264.2245669918</v>
      </c>
      <c r="G39" s="40">
        <v>8234268</v>
      </c>
      <c r="H39" s="40">
        <f>G39/$N$7</f>
        <v>1092875.1741986859</v>
      </c>
      <c r="I39" s="40">
        <v>8837936</v>
      </c>
      <c r="J39" s="40">
        <v>1172993</v>
      </c>
      <c r="K39" s="40">
        <v>8840500</v>
      </c>
      <c r="L39" s="40">
        <v>1173334</v>
      </c>
      <c r="M39" s="40">
        <v>9024501</v>
      </c>
      <c r="N39" s="40">
        <v>1197756</v>
      </c>
    </row>
    <row r="40" spans="1:14" ht="30.75" customHeight="1" x14ac:dyDescent="0.25">
      <c r="A40" s="45"/>
      <c r="B40" s="46"/>
      <c r="C40" s="39">
        <v>43</v>
      </c>
      <c r="D40" s="35" t="s">
        <v>60</v>
      </c>
      <c r="E40" s="40"/>
      <c r="F40" s="40">
        <f>E40/$N$7</f>
        <v>0</v>
      </c>
      <c r="G40" s="40"/>
      <c r="H40" s="40">
        <f>G40/$N$7</f>
        <v>0</v>
      </c>
      <c r="I40" s="40"/>
      <c r="J40" s="40">
        <f>I40/$N$7</f>
        <v>0</v>
      </c>
      <c r="K40" s="40"/>
      <c r="L40" s="40">
        <f>K40/$N$7</f>
        <v>0</v>
      </c>
      <c r="M40" s="40"/>
      <c r="N40" s="40">
        <f>M40/$N$7</f>
        <v>0</v>
      </c>
    </row>
    <row r="41" spans="1:14" ht="25.5" x14ac:dyDescent="0.25">
      <c r="A41" s="45"/>
      <c r="B41" s="48">
        <v>68</v>
      </c>
      <c r="C41" s="39"/>
      <c r="D41" s="34" t="s">
        <v>66</v>
      </c>
      <c r="E41" s="37">
        <f t="shared" ref="E41:N41" si="13">E42+E43+E44</f>
        <v>0</v>
      </c>
      <c r="F41" s="37">
        <f t="shared" si="13"/>
        <v>0</v>
      </c>
      <c r="G41" s="37">
        <f t="shared" si="13"/>
        <v>0</v>
      </c>
      <c r="H41" s="37">
        <f t="shared" si="13"/>
        <v>0</v>
      </c>
      <c r="I41" s="37">
        <f t="shared" si="13"/>
        <v>0</v>
      </c>
      <c r="J41" s="37">
        <f t="shared" si="13"/>
        <v>0</v>
      </c>
      <c r="K41" s="37">
        <f t="shared" si="13"/>
        <v>0</v>
      </c>
      <c r="L41" s="37">
        <f t="shared" si="13"/>
        <v>0</v>
      </c>
      <c r="M41" s="37">
        <f t="shared" si="13"/>
        <v>0</v>
      </c>
      <c r="N41" s="37">
        <f t="shared" si="13"/>
        <v>0</v>
      </c>
    </row>
    <row r="42" spans="1:14" x14ac:dyDescent="0.25">
      <c r="A42" s="45"/>
      <c r="B42" s="46"/>
      <c r="C42" s="39">
        <v>11</v>
      </c>
      <c r="D42" s="35" t="s">
        <v>47</v>
      </c>
      <c r="E42" s="40"/>
      <c r="F42" s="40">
        <f>E42/$N$7</f>
        <v>0</v>
      </c>
      <c r="G42" s="41"/>
      <c r="H42" s="40">
        <f>G42/$N$7</f>
        <v>0</v>
      </c>
      <c r="I42" s="41"/>
      <c r="J42" s="40">
        <f>I42/$N$7</f>
        <v>0</v>
      </c>
      <c r="K42" s="41"/>
      <c r="L42" s="40">
        <f>K42/$N$7</f>
        <v>0</v>
      </c>
      <c r="M42" s="41"/>
      <c r="N42" s="40">
        <f>M42/$N$7</f>
        <v>0</v>
      </c>
    </row>
    <row r="43" spans="1:14" x14ac:dyDescent="0.25">
      <c r="A43" s="45"/>
      <c r="B43" s="46"/>
      <c r="C43" s="39">
        <v>12</v>
      </c>
      <c r="D43" s="35" t="s">
        <v>67</v>
      </c>
      <c r="E43" s="40"/>
      <c r="F43" s="40">
        <f>E43/$N$7</f>
        <v>0</v>
      </c>
      <c r="G43" s="40"/>
      <c r="H43" s="40">
        <f>G43/$N$7</f>
        <v>0</v>
      </c>
      <c r="I43" s="40"/>
      <c r="J43" s="40">
        <f>I43/$N$7</f>
        <v>0</v>
      </c>
      <c r="K43" s="40"/>
      <c r="L43" s="40">
        <f>K43/$N$7</f>
        <v>0</v>
      </c>
      <c r="M43" s="40"/>
      <c r="N43" s="40">
        <f>M43/$N$7</f>
        <v>0</v>
      </c>
    </row>
    <row r="44" spans="1:14" ht="30.75" customHeight="1" x14ac:dyDescent="0.25">
      <c r="A44" s="45"/>
      <c r="B44" s="46"/>
      <c r="C44" s="39">
        <v>43</v>
      </c>
      <c r="D44" s="35" t="s">
        <v>60</v>
      </c>
      <c r="E44" s="40"/>
      <c r="F44" s="40">
        <f>E44/$N$7</f>
        <v>0</v>
      </c>
      <c r="G44" s="40"/>
      <c r="H44" s="40">
        <f>G44/$N$7</f>
        <v>0</v>
      </c>
      <c r="I44" s="40"/>
      <c r="J44" s="40">
        <f>I44/$N$7</f>
        <v>0</v>
      </c>
      <c r="K44" s="40"/>
      <c r="L44" s="40">
        <f>K44/$N$7</f>
        <v>0</v>
      </c>
      <c r="M44" s="40"/>
      <c r="N44" s="40">
        <f>M44/$N$7</f>
        <v>0</v>
      </c>
    </row>
    <row r="45" spans="1:14" ht="25.5" x14ac:dyDescent="0.25">
      <c r="A45" s="52">
        <v>7</v>
      </c>
      <c r="B45" s="53"/>
      <c r="C45" s="54"/>
      <c r="D45" s="55" t="s">
        <v>68</v>
      </c>
      <c r="E45" s="32">
        <f t="shared" ref="E45:N46" si="14">E46</f>
        <v>0</v>
      </c>
      <c r="F45" s="32">
        <f t="shared" si="14"/>
        <v>0</v>
      </c>
      <c r="G45" s="32">
        <f t="shared" si="14"/>
        <v>0</v>
      </c>
      <c r="H45" s="32">
        <f t="shared" si="14"/>
        <v>0</v>
      </c>
      <c r="I45" s="32">
        <f t="shared" si="14"/>
        <v>0</v>
      </c>
      <c r="J45" s="32">
        <f t="shared" si="14"/>
        <v>0</v>
      </c>
      <c r="K45" s="32">
        <f t="shared" si="14"/>
        <v>0</v>
      </c>
      <c r="L45" s="32">
        <f t="shared" si="14"/>
        <v>0</v>
      </c>
      <c r="M45" s="32">
        <f t="shared" si="14"/>
        <v>0</v>
      </c>
      <c r="N45" s="32">
        <f t="shared" si="14"/>
        <v>0</v>
      </c>
    </row>
    <row r="46" spans="1:14" ht="38.25" x14ac:dyDescent="0.25">
      <c r="A46" s="45"/>
      <c r="B46" s="48">
        <v>72</v>
      </c>
      <c r="C46" s="39"/>
      <c r="D46" s="56" t="s">
        <v>69</v>
      </c>
      <c r="E46" s="37">
        <f t="shared" si="14"/>
        <v>0</v>
      </c>
      <c r="F46" s="37">
        <f t="shared" si="14"/>
        <v>0</v>
      </c>
      <c r="G46" s="37">
        <f t="shared" si="14"/>
        <v>0</v>
      </c>
      <c r="H46" s="37">
        <f t="shared" si="14"/>
        <v>0</v>
      </c>
      <c r="I46" s="37">
        <f t="shared" si="14"/>
        <v>0</v>
      </c>
      <c r="J46" s="37">
        <f t="shared" si="14"/>
        <v>0</v>
      </c>
      <c r="K46" s="37">
        <f t="shared" si="14"/>
        <v>0</v>
      </c>
      <c r="L46" s="37">
        <f t="shared" si="14"/>
        <v>0</v>
      </c>
      <c r="M46" s="37">
        <f t="shared" si="14"/>
        <v>0</v>
      </c>
      <c r="N46" s="37">
        <f t="shared" si="14"/>
        <v>0</v>
      </c>
    </row>
    <row r="47" spans="1:14" x14ac:dyDescent="0.25">
      <c r="A47" s="45"/>
      <c r="B47" s="45"/>
      <c r="C47" s="39">
        <v>11</v>
      </c>
      <c r="D47" s="35" t="s">
        <v>47</v>
      </c>
      <c r="E47" s="40"/>
      <c r="F47" s="40">
        <f>E47/$N$7</f>
        <v>0</v>
      </c>
      <c r="G47" s="41"/>
      <c r="H47" s="41"/>
      <c r="I47" s="41"/>
      <c r="J47" s="41"/>
      <c r="K47" s="41"/>
      <c r="L47" s="41"/>
      <c r="M47" s="41"/>
      <c r="N47" s="41"/>
    </row>
    <row r="48" spans="1:14" ht="15.75" x14ac:dyDescent="0.25">
      <c r="A48" s="92" t="s">
        <v>70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</row>
    <row r="49" spans="1:14" ht="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2"/>
      <c r="M49" s="2"/>
      <c r="N49" s="2"/>
    </row>
    <row r="50" spans="1:14" ht="25.5" x14ac:dyDescent="0.25">
      <c r="A50" s="28" t="s">
        <v>31</v>
      </c>
      <c r="B50" s="29" t="s">
        <v>32</v>
      </c>
      <c r="C50" s="29" t="s">
        <v>33</v>
      </c>
      <c r="D50" s="29" t="s">
        <v>71</v>
      </c>
      <c r="E50" s="29" t="s">
        <v>35</v>
      </c>
      <c r="F50" s="30" t="s">
        <v>36</v>
      </c>
      <c r="G50" s="28" t="s">
        <v>37</v>
      </c>
      <c r="H50" s="13" t="s">
        <v>38</v>
      </c>
      <c r="I50" s="28" t="s">
        <v>39</v>
      </c>
      <c r="J50" s="13" t="s">
        <v>40</v>
      </c>
      <c r="K50" s="28" t="s">
        <v>41</v>
      </c>
      <c r="L50" s="13" t="s">
        <v>42</v>
      </c>
      <c r="M50" s="28" t="s">
        <v>43</v>
      </c>
      <c r="N50" s="13" t="s">
        <v>44</v>
      </c>
    </row>
    <row r="51" spans="1:14" ht="22.5" customHeight="1" x14ac:dyDescent="0.25">
      <c r="A51" s="31">
        <v>3</v>
      </c>
      <c r="B51" s="31"/>
      <c r="C51" s="31"/>
      <c r="D51" s="31" t="s">
        <v>72</v>
      </c>
      <c r="E51" s="57">
        <f t="shared" ref="E51:N51" si="15">E52+E56+E66+E69+E72</f>
        <v>8119317.2999999998</v>
      </c>
      <c r="F51" s="57">
        <f t="shared" si="15"/>
        <v>1077618.5944654588</v>
      </c>
      <c r="G51" s="57">
        <f t="shared" si="15"/>
        <v>8223668</v>
      </c>
      <c r="H51" s="57">
        <f t="shared" si="15"/>
        <v>1091468.312429491</v>
      </c>
      <c r="I51" s="57">
        <f t="shared" si="15"/>
        <v>8816006.9199999999</v>
      </c>
      <c r="J51" s="57">
        <f t="shared" si="15"/>
        <v>1169817</v>
      </c>
      <c r="K51" s="57">
        <f t="shared" si="15"/>
        <v>8817263.2699999996</v>
      </c>
      <c r="L51" s="57">
        <f t="shared" si="15"/>
        <v>1169984</v>
      </c>
      <c r="M51" s="57">
        <f t="shared" si="15"/>
        <v>8999893.4299999997</v>
      </c>
      <c r="N51" s="57">
        <f t="shared" si="15"/>
        <v>1194224</v>
      </c>
    </row>
    <row r="52" spans="1:14" ht="21.75" customHeight="1" x14ac:dyDescent="0.25">
      <c r="A52" s="33"/>
      <c r="B52" s="34">
        <v>31</v>
      </c>
      <c r="C52" s="35"/>
      <c r="D52" s="34" t="s">
        <v>73</v>
      </c>
      <c r="E52" s="37">
        <f t="shared" ref="E52:N52" si="16">E53+E54+E55</f>
        <v>6458841.5899999999</v>
      </c>
      <c r="F52" s="37">
        <f t="shared" si="16"/>
        <v>857235.59492998861</v>
      </c>
      <c r="G52" s="37">
        <f t="shared" si="16"/>
        <v>7208138</v>
      </c>
      <c r="H52" s="37">
        <f t="shared" si="16"/>
        <v>956684.31880018581</v>
      </c>
      <c r="I52" s="37">
        <f t="shared" si="16"/>
        <v>7847482</v>
      </c>
      <c r="J52" s="37">
        <f t="shared" si="16"/>
        <v>1041539</v>
      </c>
      <c r="K52" s="37">
        <f t="shared" si="16"/>
        <v>7771050</v>
      </c>
      <c r="L52" s="37">
        <f t="shared" si="16"/>
        <v>1031395</v>
      </c>
      <c r="M52" s="37">
        <f t="shared" si="16"/>
        <v>7952493.6299999999</v>
      </c>
      <c r="N52" s="37">
        <f t="shared" si="16"/>
        <v>1055478</v>
      </c>
    </row>
    <row r="53" spans="1:14" ht="16.5" customHeight="1" x14ac:dyDescent="0.25">
      <c r="A53" s="45"/>
      <c r="B53" s="45"/>
      <c r="C53" s="39">
        <v>11</v>
      </c>
      <c r="D53" s="39" t="s">
        <v>47</v>
      </c>
      <c r="E53" s="40">
        <v>6458841.5899999999</v>
      </c>
      <c r="F53" s="40">
        <f>E53/$N$7</f>
        <v>857235.59492998861</v>
      </c>
      <c r="G53" s="41">
        <v>7208138</v>
      </c>
      <c r="H53" s="40">
        <f>G53/$N$7</f>
        <v>956684.31880018581</v>
      </c>
      <c r="I53" s="41">
        <v>7847482</v>
      </c>
      <c r="J53" s="40">
        <v>1041539</v>
      </c>
      <c r="K53" s="41">
        <v>7771050</v>
      </c>
      <c r="L53" s="40">
        <v>1031395</v>
      </c>
      <c r="M53" s="41">
        <v>7952493.6299999999</v>
      </c>
      <c r="N53" s="40">
        <v>1055478</v>
      </c>
    </row>
    <row r="54" spans="1:14" ht="17.25" customHeight="1" x14ac:dyDescent="0.25">
      <c r="A54" s="45"/>
      <c r="B54" s="45"/>
      <c r="C54" s="39">
        <v>12</v>
      </c>
      <c r="D54" s="35" t="s">
        <v>67</v>
      </c>
      <c r="E54" s="40"/>
      <c r="F54" s="40">
        <f>E54/$N$7</f>
        <v>0</v>
      </c>
      <c r="G54" s="41"/>
      <c r="H54" s="40">
        <f>G54/$N$7</f>
        <v>0</v>
      </c>
      <c r="I54" s="41"/>
      <c r="J54" s="40">
        <f>I54/$N$7</f>
        <v>0</v>
      </c>
      <c r="K54" s="41"/>
      <c r="L54" s="40">
        <f>K54/$N$7</f>
        <v>0</v>
      </c>
      <c r="M54" s="41"/>
      <c r="N54" s="40">
        <f>M54/$N$7</f>
        <v>0</v>
      </c>
    </row>
    <row r="55" spans="1:14" ht="17.25" customHeight="1" x14ac:dyDescent="0.25">
      <c r="A55" s="45"/>
      <c r="B55" s="45"/>
      <c r="C55" s="39">
        <v>561</v>
      </c>
      <c r="D55" s="35" t="s">
        <v>74</v>
      </c>
      <c r="E55" s="40"/>
      <c r="F55" s="40">
        <f>E55/$N$7</f>
        <v>0</v>
      </c>
      <c r="G55" s="41"/>
      <c r="H55" s="40">
        <f>G55/$N$7</f>
        <v>0</v>
      </c>
      <c r="I55" s="41"/>
      <c r="J55" s="40">
        <f>I55/$N$7</f>
        <v>0</v>
      </c>
      <c r="K55" s="41"/>
      <c r="L55" s="40">
        <f>K55/$N$7</f>
        <v>0</v>
      </c>
      <c r="M55" s="41"/>
      <c r="N55" s="40">
        <f>M55/$N$7</f>
        <v>0</v>
      </c>
    </row>
    <row r="56" spans="1:14" ht="20.25" customHeight="1" x14ac:dyDescent="0.25">
      <c r="A56" s="45"/>
      <c r="B56" s="48">
        <v>32</v>
      </c>
      <c r="C56" s="58"/>
      <c r="D56" s="48" t="s">
        <v>75</v>
      </c>
      <c r="E56" s="37">
        <f t="shared" ref="E56:N56" si="17">E57+E58+E59+E60+E61+E62+E63+E64+E65</f>
        <v>1495779</v>
      </c>
      <c r="F56" s="37">
        <f t="shared" si="17"/>
        <v>198523.98964762094</v>
      </c>
      <c r="G56" s="37">
        <f t="shared" si="17"/>
        <v>846600</v>
      </c>
      <c r="H56" s="37">
        <f t="shared" si="17"/>
        <v>112363.12960382241</v>
      </c>
      <c r="I56" s="37">
        <f t="shared" si="17"/>
        <v>914404</v>
      </c>
      <c r="J56" s="37">
        <f t="shared" si="17"/>
        <v>121095</v>
      </c>
      <c r="K56" s="37">
        <f t="shared" si="17"/>
        <v>1039836.04</v>
      </c>
      <c r="L56" s="37">
        <f t="shared" si="17"/>
        <v>137743</v>
      </c>
      <c r="M56" s="37">
        <f t="shared" si="17"/>
        <v>997584.65</v>
      </c>
      <c r="N56" s="37">
        <f t="shared" si="17"/>
        <v>132135</v>
      </c>
    </row>
    <row r="57" spans="1:14" x14ac:dyDescent="0.25">
      <c r="A57" s="45"/>
      <c r="B57" s="45"/>
      <c r="C57" s="39">
        <v>11</v>
      </c>
      <c r="D57" s="39" t="s">
        <v>47</v>
      </c>
      <c r="E57" s="40">
        <v>1495641</v>
      </c>
      <c r="F57" s="40">
        <f t="shared" ref="F57:F65" si="18">E57/$N$7</f>
        <v>198505.67390005972</v>
      </c>
      <c r="G57" s="41">
        <v>841600</v>
      </c>
      <c r="H57" s="40">
        <f t="shared" ref="H57:H65" si="19">G57/$N$7</f>
        <v>111699.51556174929</v>
      </c>
      <c r="I57" s="41">
        <v>909404</v>
      </c>
      <c r="J57" s="40">
        <v>120697</v>
      </c>
      <c r="K57" s="41">
        <v>1034836.04</v>
      </c>
      <c r="L57" s="40">
        <v>137345</v>
      </c>
      <c r="M57" s="41">
        <v>992584.65</v>
      </c>
      <c r="N57" s="40">
        <v>131737</v>
      </c>
    </row>
    <row r="58" spans="1:14" x14ac:dyDescent="0.25">
      <c r="A58" s="45"/>
      <c r="B58" s="45"/>
      <c r="C58" s="39">
        <v>12</v>
      </c>
      <c r="D58" s="35" t="s">
        <v>67</v>
      </c>
      <c r="E58" s="40"/>
      <c r="F58" s="40">
        <f t="shared" si="18"/>
        <v>0</v>
      </c>
      <c r="G58" s="41"/>
      <c r="H58" s="40">
        <f t="shared" si="19"/>
        <v>0</v>
      </c>
      <c r="I58" s="41"/>
      <c r="J58" s="40">
        <f t="shared" ref="J58:J65" si="20">I58/$N$7</f>
        <v>0</v>
      </c>
      <c r="K58" s="41"/>
      <c r="L58" s="40">
        <f t="shared" ref="L58:L65" si="21">K58/$N$7</f>
        <v>0</v>
      </c>
      <c r="M58" s="41"/>
      <c r="N58" s="40">
        <f t="shared" ref="N58:N65" si="22">M58/$N$7</f>
        <v>0</v>
      </c>
    </row>
    <row r="59" spans="1:14" x14ac:dyDescent="0.25">
      <c r="A59" s="45"/>
      <c r="B59" s="45"/>
      <c r="C59" s="39">
        <v>31</v>
      </c>
      <c r="D59" s="39" t="s">
        <v>64</v>
      </c>
      <c r="E59" s="40">
        <v>138</v>
      </c>
      <c r="F59" s="40">
        <f t="shared" si="18"/>
        <v>18.315747561218394</v>
      </c>
      <c r="G59" s="41">
        <v>5000</v>
      </c>
      <c r="H59" s="40">
        <f t="shared" si="19"/>
        <v>663.61404207313024</v>
      </c>
      <c r="I59" s="41">
        <v>5000</v>
      </c>
      <c r="J59" s="40">
        <v>398</v>
      </c>
      <c r="K59" s="41">
        <v>5000</v>
      </c>
      <c r="L59" s="40">
        <v>398</v>
      </c>
      <c r="M59" s="41">
        <v>5000</v>
      </c>
      <c r="N59" s="40">
        <v>398</v>
      </c>
    </row>
    <row r="60" spans="1:14" x14ac:dyDescent="0.25">
      <c r="A60" s="45"/>
      <c r="B60" s="45"/>
      <c r="C60" s="39">
        <v>41</v>
      </c>
      <c r="D60" s="39" t="s">
        <v>76</v>
      </c>
      <c r="E60" s="40"/>
      <c r="F60" s="40">
        <f t="shared" si="18"/>
        <v>0</v>
      </c>
      <c r="G60" s="41"/>
      <c r="H60" s="40">
        <f t="shared" si="19"/>
        <v>0</v>
      </c>
      <c r="I60" s="41"/>
      <c r="J60" s="40">
        <f t="shared" si="20"/>
        <v>0</v>
      </c>
      <c r="K60" s="41"/>
      <c r="L60" s="40">
        <f t="shared" si="21"/>
        <v>0</v>
      </c>
      <c r="M60" s="41"/>
      <c r="N60" s="40">
        <f t="shared" si="22"/>
        <v>0</v>
      </c>
    </row>
    <row r="61" spans="1:14" ht="25.5" x14ac:dyDescent="0.25">
      <c r="A61" s="45"/>
      <c r="B61" s="50"/>
      <c r="C61" s="39">
        <v>43</v>
      </c>
      <c r="D61" s="59" t="s">
        <v>60</v>
      </c>
      <c r="E61" s="40"/>
      <c r="F61" s="40">
        <f t="shared" si="18"/>
        <v>0</v>
      </c>
      <c r="G61" s="41"/>
      <c r="H61" s="40">
        <f t="shared" si="19"/>
        <v>0</v>
      </c>
      <c r="I61" s="41"/>
      <c r="J61" s="40">
        <f t="shared" si="20"/>
        <v>0</v>
      </c>
      <c r="K61" s="41"/>
      <c r="L61" s="40">
        <f t="shared" si="21"/>
        <v>0</v>
      </c>
      <c r="M61" s="41"/>
      <c r="N61" s="40">
        <f t="shared" si="22"/>
        <v>0</v>
      </c>
    </row>
    <row r="62" spans="1:14" x14ac:dyDescent="0.25">
      <c r="A62" s="45"/>
      <c r="B62" s="50"/>
      <c r="C62" s="39">
        <v>51</v>
      </c>
      <c r="D62" s="39" t="s">
        <v>51</v>
      </c>
      <c r="E62" s="40"/>
      <c r="F62" s="40">
        <f t="shared" si="18"/>
        <v>0</v>
      </c>
      <c r="G62" s="41"/>
      <c r="H62" s="40">
        <f t="shared" si="19"/>
        <v>0</v>
      </c>
      <c r="I62" s="41"/>
      <c r="J62" s="40">
        <f t="shared" si="20"/>
        <v>0</v>
      </c>
      <c r="K62" s="41"/>
      <c r="L62" s="40">
        <f t="shared" si="21"/>
        <v>0</v>
      </c>
      <c r="M62" s="41"/>
      <c r="N62" s="40">
        <f t="shared" si="22"/>
        <v>0</v>
      </c>
    </row>
    <row r="63" spans="1:14" x14ac:dyDescent="0.25">
      <c r="A63" s="45"/>
      <c r="B63" s="45"/>
      <c r="C63" s="39">
        <v>52</v>
      </c>
      <c r="D63" s="39" t="s">
        <v>52</v>
      </c>
      <c r="E63" s="40"/>
      <c r="F63" s="40">
        <f t="shared" si="18"/>
        <v>0</v>
      </c>
      <c r="G63" s="41"/>
      <c r="H63" s="40">
        <f t="shared" si="19"/>
        <v>0</v>
      </c>
      <c r="I63" s="41"/>
      <c r="J63" s="40">
        <f t="shared" si="20"/>
        <v>0</v>
      </c>
      <c r="K63" s="41"/>
      <c r="L63" s="40">
        <f t="shared" si="21"/>
        <v>0</v>
      </c>
      <c r="M63" s="41"/>
      <c r="N63" s="40">
        <f t="shared" si="22"/>
        <v>0</v>
      </c>
    </row>
    <row r="64" spans="1:14" x14ac:dyDescent="0.25">
      <c r="A64" s="45"/>
      <c r="B64" s="45"/>
      <c r="C64" s="39">
        <v>61</v>
      </c>
      <c r="D64" s="38" t="s">
        <v>53</v>
      </c>
      <c r="E64" s="40"/>
      <c r="F64" s="40">
        <f t="shared" si="18"/>
        <v>0</v>
      </c>
      <c r="G64" s="41"/>
      <c r="H64" s="40">
        <f t="shared" si="19"/>
        <v>0</v>
      </c>
      <c r="I64" s="41"/>
      <c r="J64" s="40">
        <f t="shared" si="20"/>
        <v>0</v>
      </c>
      <c r="K64" s="41"/>
      <c r="L64" s="40">
        <f t="shared" si="21"/>
        <v>0</v>
      </c>
      <c r="M64" s="41"/>
      <c r="N64" s="40">
        <f t="shared" si="22"/>
        <v>0</v>
      </c>
    </row>
    <row r="65" spans="1:14" x14ac:dyDescent="0.25">
      <c r="A65" s="45"/>
      <c r="B65" s="45"/>
      <c r="C65" s="39">
        <v>561</v>
      </c>
      <c r="D65" s="35" t="s">
        <v>74</v>
      </c>
      <c r="E65" s="40"/>
      <c r="F65" s="40">
        <f t="shared" si="18"/>
        <v>0</v>
      </c>
      <c r="G65" s="41"/>
      <c r="H65" s="40">
        <f t="shared" si="19"/>
        <v>0</v>
      </c>
      <c r="I65" s="41"/>
      <c r="J65" s="40">
        <f t="shared" si="20"/>
        <v>0</v>
      </c>
      <c r="K65" s="41"/>
      <c r="L65" s="40">
        <f t="shared" si="21"/>
        <v>0</v>
      </c>
      <c r="M65" s="41"/>
      <c r="N65" s="40">
        <f t="shared" si="22"/>
        <v>0</v>
      </c>
    </row>
    <row r="66" spans="1:14" ht="20.25" customHeight="1" x14ac:dyDescent="0.25">
      <c r="A66" s="45"/>
      <c r="B66" s="48">
        <v>34</v>
      </c>
      <c r="C66" s="58"/>
      <c r="D66" s="48" t="s">
        <v>77</v>
      </c>
      <c r="E66" s="37">
        <f t="shared" ref="E66:N66" si="23">E67+E68</f>
        <v>164696.71</v>
      </c>
      <c r="F66" s="37">
        <f t="shared" si="23"/>
        <v>21859.009887849224</v>
      </c>
      <c r="G66" s="37">
        <f t="shared" si="23"/>
        <v>168930</v>
      </c>
      <c r="H66" s="37">
        <f t="shared" si="23"/>
        <v>22420.864025482777</v>
      </c>
      <c r="I66" s="37">
        <f t="shared" si="23"/>
        <v>54120.92</v>
      </c>
      <c r="J66" s="37">
        <f t="shared" si="23"/>
        <v>7183</v>
      </c>
      <c r="K66" s="37">
        <f t="shared" si="23"/>
        <v>6377.23</v>
      </c>
      <c r="L66" s="37">
        <f t="shared" si="23"/>
        <v>846</v>
      </c>
      <c r="M66" s="37">
        <f t="shared" si="23"/>
        <v>49815.15</v>
      </c>
      <c r="N66" s="37">
        <f t="shared" si="23"/>
        <v>6611</v>
      </c>
    </row>
    <row r="67" spans="1:14" x14ac:dyDescent="0.25">
      <c r="A67" s="45"/>
      <c r="B67" s="45"/>
      <c r="C67" s="39">
        <v>11</v>
      </c>
      <c r="D67" s="39" t="s">
        <v>47</v>
      </c>
      <c r="E67" s="40">
        <v>164696.71</v>
      </c>
      <c r="F67" s="40">
        <f>E67/$N$7</f>
        <v>21859.009887849224</v>
      </c>
      <c r="G67" s="41">
        <v>168930</v>
      </c>
      <c r="H67" s="40">
        <f>G67/$N$7</f>
        <v>22420.864025482777</v>
      </c>
      <c r="I67" s="41">
        <v>54120.92</v>
      </c>
      <c r="J67" s="40">
        <v>7183</v>
      </c>
      <c r="K67" s="41">
        <v>6377.23</v>
      </c>
      <c r="L67" s="40">
        <v>846</v>
      </c>
      <c r="M67" s="41">
        <v>49815.15</v>
      </c>
      <c r="N67" s="40">
        <v>6611</v>
      </c>
    </row>
    <row r="68" spans="1:14" x14ac:dyDescent="0.25">
      <c r="A68" s="46"/>
      <c r="B68" s="45"/>
      <c r="C68" s="39">
        <v>31</v>
      </c>
      <c r="D68" s="39" t="s">
        <v>64</v>
      </c>
      <c r="E68" s="40"/>
      <c r="F68" s="40"/>
      <c r="G68" s="40"/>
      <c r="H68" s="40"/>
      <c r="I68" s="40"/>
      <c r="J68" s="40"/>
      <c r="K68" s="40"/>
      <c r="L68" s="40"/>
      <c r="M68" s="40"/>
      <c r="N68" s="40"/>
    </row>
    <row r="69" spans="1:14" ht="36.75" customHeight="1" x14ac:dyDescent="0.25">
      <c r="A69" s="45"/>
      <c r="B69" s="48">
        <v>37</v>
      </c>
      <c r="C69" s="58"/>
      <c r="D69" s="56" t="s">
        <v>78</v>
      </c>
      <c r="E69" s="37">
        <f t="shared" ref="E69:N69" si="24">E70+E71</f>
        <v>0</v>
      </c>
      <c r="F69" s="37">
        <f t="shared" si="24"/>
        <v>0</v>
      </c>
      <c r="G69" s="37">
        <f t="shared" si="24"/>
        <v>0</v>
      </c>
      <c r="H69" s="37">
        <f t="shared" si="24"/>
        <v>0</v>
      </c>
      <c r="I69" s="37">
        <f t="shared" si="24"/>
        <v>0</v>
      </c>
      <c r="J69" s="37">
        <f t="shared" si="24"/>
        <v>0</v>
      </c>
      <c r="K69" s="37">
        <f t="shared" si="24"/>
        <v>0</v>
      </c>
      <c r="L69" s="37">
        <f t="shared" si="24"/>
        <v>0</v>
      </c>
      <c r="M69" s="37">
        <f t="shared" si="24"/>
        <v>0</v>
      </c>
      <c r="N69" s="37">
        <f t="shared" si="24"/>
        <v>0</v>
      </c>
    </row>
    <row r="70" spans="1:14" x14ac:dyDescent="0.25">
      <c r="A70" s="45"/>
      <c r="B70" s="45"/>
      <c r="C70" s="39">
        <v>11</v>
      </c>
      <c r="D70" s="39" t="s">
        <v>47</v>
      </c>
      <c r="E70" s="40"/>
      <c r="F70" s="40">
        <f>E70/$N$7</f>
        <v>0</v>
      </c>
      <c r="G70" s="41"/>
      <c r="H70" s="40">
        <f>G70/$N$7</f>
        <v>0</v>
      </c>
      <c r="I70" s="41"/>
      <c r="J70" s="40">
        <f>I70/$N$7</f>
        <v>0</v>
      </c>
      <c r="K70" s="41"/>
      <c r="L70" s="40">
        <f>K70/$N$7</f>
        <v>0</v>
      </c>
      <c r="M70" s="41"/>
      <c r="N70" s="40">
        <f>M70/$N$7</f>
        <v>0</v>
      </c>
    </row>
    <row r="71" spans="1:14" x14ac:dyDescent="0.25">
      <c r="A71" s="45"/>
      <c r="B71" s="45"/>
      <c r="C71" s="39">
        <v>31</v>
      </c>
      <c r="D71" s="39" t="s">
        <v>64</v>
      </c>
      <c r="E71" s="40"/>
      <c r="F71" s="40">
        <f>E71/$N$7</f>
        <v>0</v>
      </c>
      <c r="G71" s="41"/>
      <c r="H71" s="40">
        <f>G71/$N$7</f>
        <v>0</v>
      </c>
      <c r="I71" s="41"/>
      <c r="J71" s="40">
        <f>I71/$N$7</f>
        <v>0</v>
      </c>
      <c r="K71" s="41"/>
      <c r="L71" s="40">
        <f>K71/$N$7</f>
        <v>0</v>
      </c>
      <c r="M71" s="41"/>
      <c r="N71" s="40">
        <f>M71/$N$7</f>
        <v>0</v>
      </c>
    </row>
    <row r="72" spans="1:14" ht="36.75" customHeight="1" x14ac:dyDescent="0.25">
      <c r="A72" s="45"/>
      <c r="B72" s="48">
        <v>38</v>
      </c>
      <c r="C72" s="58"/>
      <c r="D72" s="56" t="s">
        <v>79</v>
      </c>
      <c r="E72" s="37">
        <f t="shared" ref="E72:N72" si="25">E73+E74</f>
        <v>0</v>
      </c>
      <c r="F72" s="37">
        <f t="shared" si="25"/>
        <v>0</v>
      </c>
      <c r="G72" s="37">
        <f t="shared" si="25"/>
        <v>0</v>
      </c>
      <c r="H72" s="37">
        <f t="shared" si="25"/>
        <v>0</v>
      </c>
      <c r="I72" s="37">
        <f t="shared" si="25"/>
        <v>0</v>
      </c>
      <c r="J72" s="37">
        <f t="shared" si="25"/>
        <v>0</v>
      </c>
      <c r="K72" s="37">
        <f t="shared" si="25"/>
        <v>0</v>
      </c>
      <c r="L72" s="37">
        <f t="shared" si="25"/>
        <v>0</v>
      </c>
      <c r="M72" s="37">
        <f t="shared" si="25"/>
        <v>0</v>
      </c>
      <c r="N72" s="37">
        <f t="shared" si="25"/>
        <v>0</v>
      </c>
    </row>
    <row r="73" spans="1:14" x14ac:dyDescent="0.25">
      <c r="A73" s="45"/>
      <c r="B73" s="45"/>
      <c r="C73" s="39">
        <v>11</v>
      </c>
      <c r="D73" s="39" t="s">
        <v>47</v>
      </c>
      <c r="E73" s="40"/>
      <c r="F73" s="40">
        <f>E73/$N$7</f>
        <v>0</v>
      </c>
      <c r="G73" s="41"/>
      <c r="H73" s="40">
        <f>G73/$N$7</f>
        <v>0</v>
      </c>
      <c r="I73" s="41"/>
      <c r="J73" s="40">
        <f>I73/$N$7</f>
        <v>0</v>
      </c>
      <c r="K73" s="41"/>
      <c r="L73" s="40">
        <f>K73/$N$7</f>
        <v>0</v>
      </c>
      <c r="M73" s="41"/>
      <c r="N73" s="40">
        <f>M73/$N$7</f>
        <v>0</v>
      </c>
    </row>
    <row r="74" spans="1:14" x14ac:dyDescent="0.25">
      <c r="A74" s="45"/>
      <c r="B74" s="45"/>
      <c r="C74" s="39">
        <v>41</v>
      </c>
      <c r="D74" s="39" t="s">
        <v>76</v>
      </c>
      <c r="E74" s="40"/>
      <c r="F74" s="40">
        <f>E74/$N$7</f>
        <v>0</v>
      </c>
      <c r="G74" s="41"/>
      <c r="H74" s="40">
        <f>G74/$N$7</f>
        <v>0</v>
      </c>
      <c r="I74" s="41"/>
      <c r="J74" s="40">
        <f>I74/$N$7</f>
        <v>0</v>
      </c>
      <c r="K74" s="41"/>
      <c r="L74" s="40">
        <f>K74/$N$7</f>
        <v>0</v>
      </c>
      <c r="M74" s="41"/>
      <c r="N74" s="40">
        <f>M74/$N$7</f>
        <v>0</v>
      </c>
    </row>
    <row r="75" spans="1:14" ht="25.5" x14ac:dyDescent="0.25">
      <c r="A75" s="60">
        <v>4</v>
      </c>
      <c r="B75" s="60"/>
      <c r="C75" s="60"/>
      <c r="D75" s="61" t="s">
        <v>80</v>
      </c>
      <c r="E75" s="57">
        <f t="shared" ref="E75:N75" si="26">E79+E85+E76</f>
        <v>0</v>
      </c>
      <c r="F75" s="57">
        <f t="shared" si="26"/>
        <v>0</v>
      </c>
      <c r="G75" s="57">
        <f t="shared" si="26"/>
        <v>15600</v>
      </c>
      <c r="H75" s="57">
        <f t="shared" si="26"/>
        <v>2070.4758112681661</v>
      </c>
      <c r="I75" s="57">
        <f t="shared" si="26"/>
        <v>26929.37</v>
      </c>
      <c r="J75" s="57">
        <f t="shared" si="26"/>
        <v>3839</v>
      </c>
      <c r="K75" s="57">
        <f t="shared" si="26"/>
        <v>28236.73</v>
      </c>
      <c r="L75" s="57">
        <f t="shared" si="26"/>
        <v>4013</v>
      </c>
      <c r="M75" s="57">
        <f t="shared" si="26"/>
        <v>29607.57</v>
      </c>
      <c r="N75" s="57">
        <f t="shared" si="26"/>
        <v>4195</v>
      </c>
    </row>
    <row r="76" spans="1:14" ht="38.25" x14ac:dyDescent="0.25">
      <c r="A76" s="35"/>
      <c r="B76" s="34">
        <v>41</v>
      </c>
      <c r="C76" s="35"/>
      <c r="D76" s="62" t="s">
        <v>81</v>
      </c>
      <c r="E76" s="37">
        <f t="shared" ref="E76:N76" si="27">E77+E78</f>
        <v>0</v>
      </c>
      <c r="F76" s="37">
        <f t="shared" si="27"/>
        <v>0</v>
      </c>
      <c r="G76" s="37">
        <f t="shared" si="27"/>
        <v>0</v>
      </c>
      <c r="H76" s="37">
        <f t="shared" si="27"/>
        <v>0</v>
      </c>
      <c r="I76" s="37">
        <f t="shared" si="27"/>
        <v>0</v>
      </c>
      <c r="J76" s="37">
        <f t="shared" si="27"/>
        <v>0</v>
      </c>
      <c r="K76" s="37">
        <f t="shared" si="27"/>
        <v>0</v>
      </c>
      <c r="L76" s="37">
        <f t="shared" si="27"/>
        <v>0</v>
      </c>
      <c r="M76" s="37">
        <f t="shared" si="27"/>
        <v>0</v>
      </c>
      <c r="N76" s="37">
        <f t="shared" si="27"/>
        <v>0</v>
      </c>
    </row>
    <row r="77" spans="1:14" x14ac:dyDescent="0.25">
      <c r="A77" s="38"/>
      <c r="B77" s="63"/>
      <c r="C77" s="39">
        <v>12</v>
      </c>
      <c r="D77" s="39" t="s">
        <v>67</v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 x14ac:dyDescent="0.25">
      <c r="A78" s="38"/>
      <c r="B78" s="63"/>
      <c r="C78" s="39">
        <v>561</v>
      </c>
      <c r="D78" s="35" t="s">
        <v>74</v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 ht="38.25" x14ac:dyDescent="0.25">
      <c r="A79" s="35"/>
      <c r="B79" s="34">
        <v>42</v>
      </c>
      <c r="C79" s="35"/>
      <c r="D79" s="62" t="s">
        <v>82</v>
      </c>
      <c r="E79" s="37">
        <f t="shared" ref="E79:N79" si="28">E80+E82+E83+E81+E84</f>
        <v>0</v>
      </c>
      <c r="F79" s="37">
        <f t="shared" si="28"/>
        <v>0</v>
      </c>
      <c r="G79" s="37">
        <f t="shared" si="28"/>
        <v>15600</v>
      </c>
      <c r="H79" s="37">
        <f t="shared" si="28"/>
        <v>2070.4758112681661</v>
      </c>
      <c r="I79" s="37">
        <f t="shared" si="28"/>
        <v>26929.37</v>
      </c>
      <c r="J79" s="37">
        <f t="shared" si="28"/>
        <v>3839</v>
      </c>
      <c r="K79" s="37">
        <f t="shared" si="28"/>
        <v>28236.73</v>
      </c>
      <c r="L79" s="37">
        <f t="shared" si="28"/>
        <v>4013</v>
      </c>
      <c r="M79" s="37">
        <f t="shared" si="28"/>
        <v>29607.57</v>
      </c>
      <c r="N79" s="37">
        <f t="shared" si="28"/>
        <v>4195</v>
      </c>
    </row>
    <row r="80" spans="1:14" x14ac:dyDescent="0.25">
      <c r="A80" s="35"/>
      <c r="B80" s="35"/>
      <c r="C80" s="39">
        <v>11</v>
      </c>
      <c r="D80" s="39" t="s">
        <v>47</v>
      </c>
      <c r="E80" s="40"/>
      <c r="F80" s="40">
        <f>E80/$N$7</f>
        <v>0</v>
      </c>
      <c r="G80" s="41">
        <v>15600</v>
      </c>
      <c r="H80" s="40">
        <f>G80/$N$7</f>
        <v>2070.4758112681661</v>
      </c>
      <c r="I80" s="41">
        <v>26929.37</v>
      </c>
      <c r="J80" s="40">
        <v>3574</v>
      </c>
      <c r="K80" s="41">
        <v>28236.73</v>
      </c>
      <c r="L80" s="40">
        <v>3748</v>
      </c>
      <c r="M80" s="65">
        <v>29607.57</v>
      </c>
      <c r="N80" s="40">
        <v>3930</v>
      </c>
    </row>
    <row r="81" spans="1:14" x14ac:dyDescent="0.25">
      <c r="A81" s="35"/>
      <c r="B81" s="35"/>
      <c r="C81" s="39">
        <v>12</v>
      </c>
      <c r="D81" s="35" t="s">
        <v>67</v>
      </c>
      <c r="E81" s="40"/>
      <c r="F81" s="40"/>
      <c r="G81" s="41"/>
      <c r="H81" s="40"/>
      <c r="I81" s="41"/>
      <c r="J81" s="40"/>
      <c r="K81" s="41"/>
      <c r="L81" s="40"/>
      <c r="M81" s="65"/>
      <c r="N81" s="40"/>
    </row>
    <row r="82" spans="1:14" x14ac:dyDescent="0.25">
      <c r="A82" s="45"/>
      <c r="B82" s="45"/>
      <c r="C82" s="39">
        <v>31</v>
      </c>
      <c r="D82" s="39" t="s">
        <v>64</v>
      </c>
      <c r="E82" s="40"/>
      <c r="F82" s="40">
        <f>E82/$N$7</f>
        <v>0</v>
      </c>
      <c r="G82" s="41"/>
      <c r="H82" s="40">
        <f>G82/$N$7</f>
        <v>0</v>
      </c>
      <c r="I82" s="41"/>
      <c r="J82" s="40">
        <v>265</v>
      </c>
      <c r="K82" s="41"/>
      <c r="L82" s="40">
        <v>265</v>
      </c>
      <c r="M82" s="41"/>
      <c r="N82" s="40">
        <v>265</v>
      </c>
    </row>
    <row r="83" spans="1:14" ht="25.5" x14ac:dyDescent="0.25">
      <c r="A83" s="46"/>
      <c r="B83" s="45"/>
      <c r="C83" s="39">
        <v>43</v>
      </c>
      <c r="D83" s="59" t="s">
        <v>60</v>
      </c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1:14" x14ac:dyDescent="0.25">
      <c r="A84" s="46"/>
      <c r="B84" s="45"/>
      <c r="C84" s="39">
        <v>561</v>
      </c>
      <c r="D84" s="35" t="s">
        <v>74</v>
      </c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1:14" ht="30.75" customHeight="1" x14ac:dyDescent="0.25">
      <c r="A85" s="35"/>
      <c r="B85" s="34">
        <v>45</v>
      </c>
      <c r="C85" s="35"/>
      <c r="D85" s="62" t="s">
        <v>83</v>
      </c>
      <c r="E85" s="37">
        <f t="shared" ref="E85:N85" si="29">E86+E87</f>
        <v>0</v>
      </c>
      <c r="F85" s="37">
        <f t="shared" si="29"/>
        <v>0</v>
      </c>
      <c r="G85" s="37">
        <f t="shared" si="29"/>
        <v>0</v>
      </c>
      <c r="H85" s="37">
        <f t="shared" si="29"/>
        <v>0</v>
      </c>
      <c r="I85" s="37">
        <f t="shared" si="29"/>
        <v>0</v>
      </c>
      <c r="J85" s="37">
        <f t="shared" si="29"/>
        <v>0</v>
      </c>
      <c r="K85" s="37">
        <f t="shared" si="29"/>
        <v>0</v>
      </c>
      <c r="L85" s="37">
        <f t="shared" si="29"/>
        <v>0</v>
      </c>
      <c r="M85" s="37">
        <f t="shared" si="29"/>
        <v>0</v>
      </c>
      <c r="N85" s="37">
        <f t="shared" si="29"/>
        <v>0</v>
      </c>
    </row>
    <row r="86" spans="1:14" x14ac:dyDescent="0.25">
      <c r="A86" s="35"/>
      <c r="B86" s="35"/>
      <c r="C86" s="39">
        <v>11</v>
      </c>
      <c r="D86" s="39" t="s">
        <v>47</v>
      </c>
      <c r="E86" s="40"/>
      <c r="F86" s="40">
        <f>E86/$N$7</f>
        <v>0</v>
      </c>
      <c r="G86" s="41"/>
      <c r="H86" s="40">
        <f>G86/$N$7</f>
        <v>0</v>
      </c>
      <c r="I86" s="41"/>
      <c r="J86" s="40">
        <f>I86/$N$7</f>
        <v>0</v>
      </c>
      <c r="K86" s="41"/>
      <c r="L86" s="40">
        <f>K86/$N$7</f>
        <v>0</v>
      </c>
      <c r="M86" s="65"/>
      <c r="N86" s="40">
        <f>M86/$N$7</f>
        <v>0</v>
      </c>
    </row>
    <row r="87" spans="1:14" x14ac:dyDescent="0.25">
      <c r="A87" s="45"/>
      <c r="B87" s="45"/>
      <c r="C87" s="39">
        <v>31</v>
      </c>
      <c r="D87" s="39" t="s">
        <v>64</v>
      </c>
      <c r="E87" s="40"/>
      <c r="F87" s="40">
        <f>E87/$N$7</f>
        <v>0</v>
      </c>
      <c r="G87" s="41"/>
      <c r="H87" s="40">
        <f>G87/$N$7</f>
        <v>0</v>
      </c>
      <c r="I87" s="41"/>
      <c r="J87" s="40">
        <f>I87/$N$7</f>
        <v>0</v>
      </c>
      <c r="K87" s="41"/>
      <c r="L87" s="40">
        <f>K87/$N$7</f>
        <v>0</v>
      </c>
      <c r="M87" s="41"/>
      <c r="N87" s="40">
        <f>M87/$N$7</f>
        <v>0</v>
      </c>
    </row>
    <row r="90" spans="1:14" x14ac:dyDescent="0.25">
      <c r="I90" s="17">
        <f>I75+I51</f>
        <v>8842936.2899999991</v>
      </c>
      <c r="K90" s="17">
        <f>K75+K51</f>
        <v>8845500</v>
      </c>
      <c r="M90" s="17">
        <f>M75+M51</f>
        <v>9029501</v>
      </c>
    </row>
    <row r="91" spans="1:14" x14ac:dyDescent="0.25">
      <c r="I91" s="17">
        <f>I9-I90</f>
        <v>-0.28999999910593033</v>
      </c>
      <c r="K91" s="17">
        <f>K9-K90</f>
        <v>0</v>
      </c>
      <c r="M91" s="17">
        <f>M9-M90</f>
        <v>0</v>
      </c>
    </row>
  </sheetData>
  <sheetProtection algorithmName="SHA-512" hashValue="ytFs9AM0UkBd43f5CVuqmQwA6KnjnpQHufagTkhEh0EWoMEILGBx75IPowPlKuc5I+dm9xqbG6tghbsmsDvR1Q==" saltValue="eDZuHHflZs1r3g6V+tt22g==" spinCount="100000" sheet="1" objects="1" scenarios="1"/>
  <mergeCells count="4">
    <mergeCell ref="A2:M2"/>
    <mergeCell ref="A4:M4"/>
    <mergeCell ref="A6:M6"/>
    <mergeCell ref="A48:M48"/>
  </mergeCells>
  <pageMargins left="0.7" right="0.7" top="0.75" bottom="0.75" header="0.3" footer="0.3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291A-2DDD-47B0-B18B-EA53A0C7AC13}">
  <sheetPr>
    <tabColor rgb="FF92D050"/>
    <pageSetUpPr fitToPage="1"/>
  </sheetPr>
  <dimension ref="A1:K19"/>
  <sheetViews>
    <sheetView workbookViewId="0">
      <selection activeCell="I24" sqref="I24"/>
    </sheetView>
  </sheetViews>
  <sheetFormatPr defaultRowHeight="15" x14ac:dyDescent="0.25"/>
  <cols>
    <col min="1" max="1" width="37.7109375" customWidth="1"/>
    <col min="2" max="6" width="25.28515625" hidden="1" customWidth="1"/>
    <col min="7" max="7" width="25.28515625" customWidth="1"/>
    <col min="8" max="8" width="25.28515625" hidden="1" customWidth="1"/>
    <col min="9" max="9" width="25.28515625" customWidth="1"/>
    <col min="10" max="10" width="25.28515625" hidden="1" customWidth="1"/>
    <col min="11" max="11" width="25.28515625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5.75" x14ac:dyDescent="0.25">
      <c r="A2" s="92" t="s">
        <v>84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1" ht="18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>
        <v>7.5345000000000004</v>
      </c>
    </row>
    <row r="4" spans="1:11" ht="25.5" x14ac:dyDescent="0.25">
      <c r="A4" s="28" t="s">
        <v>85</v>
      </c>
      <c r="B4" s="29" t="s">
        <v>86</v>
      </c>
      <c r="C4" s="30" t="s">
        <v>87</v>
      </c>
      <c r="D4" s="28" t="s">
        <v>88</v>
      </c>
      <c r="E4" s="13" t="s">
        <v>89</v>
      </c>
      <c r="F4" s="28" t="s">
        <v>90</v>
      </c>
      <c r="G4" s="13" t="s">
        <v>91</v>
      </c>
      <c r="H4" s="28" t="s">
        <v>92</v>
      </c>
      <c r="I4" s="13" t="s">
        <v>93</v>
      </c>
      <c r="J4" s="28" t="s">
        <v>94</v>
      </c>
      <c r="K4" s="13" t="s">
        <v>95</v>
      </c>
    </row>
    <row r="5" spans="1:11" ht="15.75" customHeight="1" x14ac:dyDescent="0.25">
      <c r="A5" s="33" t="s">
        <v>96</v>
      </c>
      <c r="B5" s="66">
        <f>B6+B9+B11+B14+B18</f>
        <v>8119317</v>
      </c>
      <c r="C5" s="40">
        <f t="shared" ref="C5:C10" si="0">B5/$K$3</f>
        <v>1077618.5546486164</v>
      </c>
      <c r="D5" s="66">
        <f>D6+D9+D11+D14+D18</f>
        <v>8239268</v>
      </c>
      <c r="E5" s="40">
        <f t="shared" ref="E5:E10" si="1">D5/$K$3</f>
        <v>1093538.7882407592</v>
      </c>
      <c r="F5" s="66">
        <f>F6+F9+F11+F14+F18</f>
        <v>8842936</v>
      </c>
      <c r="G5" s="40">
        <f>G6+G9+G11+G13+G18</f>
        <v>1173656</v>
      </c>
      <c r="H5" s="66">
        <f>H6+H9+H11+H14+H18</f>
        <v>8845500</v>
      </c>
      <c r="I5" s="40">
        <f t="shared" ref="I5:K5" si="2">I6+I9+I11+I13+I18</f>
        <v>1173997</v>
      </c>
      <c r="J5" s="40">
        <f t="shared" si="2"/>
        <v>9029501</v>
      </c>
      <c r="K5" s="40">
        <f t="shared" si="2"/>
        <v>1198419</v>
      </c>
    </row>
    <row r="6" spans="1:11" ht="15.75" customHeight="1" x14ac:dyDescent="0.25">
      <c r="A6" s="33" t="s">
        <v>97</v>
      </c>
      <c r="B6" s="66">
        <f>B7+B8</f>
        <v>8119179</v>
      </c>
      <c r="C6" s="40">
        <f t="shared" si="0"/>
        <v>1077600.2389010552</v>
      </c>
      <c r="D6" s="66">
        <f>D7+D8</f>
        <v>8234268</v>
      </c>
      <c r="E6" s="40">
        <f t="shared" si="1"/>
        <v>1092875.1741986859</v>
      </c>
      <c r="F6" s="66">
        <f>F7+F8</f>
        <v>8837936</v>
      </c>
      <c r="G6" s="40">
        <f>G7+G8</f>
        <v>1172993</v>
      </c>
      <c r="H6" s="66">
        <f>H7+H8</f>
        <v>8840500</v>
      </c>
      <c r="I6" s="40">
        <f t="shared" ref="I6:K6" si="3">I7+I8</f>
        <v>1173334</v>
      </c>
      <c r="J6" s="40">
        <f t="shared" si="3"/>
        <v>9024501</v>
      </c>
      <c r="K6" s="40">
        <f t="shared" si="3"/>
        <v>1197756</v>
      </c>
    </row>
    <row r="7" spans="1:11" x14ac:dyDescent="0.25">
      <c r="A7" s="67" t="s">
        <v>98</v>
      </c>
      <c r="B7" s="40">
        <v>8119179</v>
      </c>
      <c r="C7" s="40">
        <f t="shared" si="0"/>
        <v>1077600.2389010552</v>
      </c>
      <c r="D7" s="40">
        <v>8234268</v>
      </c>
      <c r="E7" s="40">
        <f t="shared" si="1"/>
        <v>1092875.1741986859</v>
      </c>
      <c r="F7" s="40">
        <v>8837936</v>
      </c>
      <c r="G7" s="40">
        <v>1172993</v>
      </c>
      <c r="H7" s="40">
        <v>8840500</v>
      </c>
      <c r="I7" s="40">
        <v>1173334</v>
      </c>
      <c r="J7" s="40">
        <v>9024501</v>
      </c>
      <c r="K7" s="40">
        <v>1197756</v>
      </c>
    </row>
    <row r="8" spans="1:11" x14ac:dyDescent="0.25">
      <c r="A8" s="68" t="s">
        <v>99</v>
      </c>
      <c r="B8" s="40"/>
      <c r="C8" s="40">
        <f t="shared" si="0"/>
        <v>0</v>
      </c>
      <c r="D8" s="40"/>
      <c r="E8" s="40">
        <f t="shared" si="1"/>
        <v>0</v>
      </c>
      <c r="F8" s="40"/>
      <c r="G8" s="40">
        <f t="shared" ref="G8" si="4">F8/$K$3</f>
        <v>0</v>
      </c>
      <c r="H8" s="40"/>
      <c r="I8" s="40">
        <f t="shared" ref="I8" si="5">H8/$K$3</f>
        <v>0</v>
      </c>
      <c r="J8" s="40"/>
      <c r="K8" s="40">
        <f t="shared" ref="K8" si="6">J8/$K$3</f>
        <v>0</v>
      </c>
    </row>
    <row r="9" spans="1:11" x14ac:dyDescent="0.25">
      <c r="A9" s="33" t="s">
        <v>100</v>
      </c>
      <c r="B9" s="66">
        <f>B10</f>
        <v>138</v>
      </c>
      <c r="C9" s="40">
        <f t="shared" si="0"/>
        <v>18.315747561218394</v>
      </c>
      <c r="D9" s="66">
        <f>D10</f>
        <v>5000</v>
      </c>
      <c r="E9" s="40">
        <f t="shared" si="1"/>
        <v>663.61404207313024</v>
      </c>
      <c r="F9" s="66">
        <f>F10</f>
        <v>5000</v>
      </c>
      <c r="G9" s="40">
        <f>G10</f>
        <v>663</v>
      </c>
      <c r="H9" s="66">
        <f>H10</f>
        <v>5000</v>
      </c>
      <c r="I9" s="40">
        <f t="shared" ref="I9:K9" si="7">I10</f>
        <v>663</v>
      </c>
      <c r="J9" s="40">
        <f t="shared" si="7"/>
        <v>5000</v>
      </c>
      <c r="K9" s="40">
        <f t="shared" si="7"/>
        <v>663</v>
      </c>
    </row>
    <row r="10" spans="1:11" x14ac:dyDescent="0.25">
      <c r="A10" s="69" t="s">
        <v>101</v>
      </c>
      <c r="B10" s="40">
        <v>138</v>
      </c>
      <c r="C10" s="40">
        <f t="shared" si="0"/>
        <v>18.315747561218394</v>
      </c>
      <c r="D10" s="40">
        <v>5000</v>
      </c>
      <c r="E10" s="40">
        <f t="shared" si="1"/>
        <v>663.61404207313024</v>
      </c>
      <c r="F10" s="40">
        <v>5000</v>
      </c>
      <c r="G10" s="40">
        <v>663</v>
      </c>
      <c r="H10" s="40">
        <v>5000</v>
      </c>
      <c r="I10" s="40">
        <v>663</v>
      </c>
      <c r="J10" s="40">
        <v>5000</v>
      </c>
      <c r="K10" s="40">
        <v>663</v>
      </c>
    </row>
    <row r="11" spans="1:11" x14ac:dyDescent="0.25">
      <c r="A11" s="33" t="s">
        <v>102</v>
      </c>
      <c r="B11" s="66">
        <f t="shared" ref="B11:H11" si="8">B13+B12</f>
        <v>0</v>
      </c>
      <c r="C11" s="66">
        <f t="shared" si="8"/>
        <v>0</v>
      </c>
      <c r="D11" s="66">
        <f t="shared" si="8"/>
        <v>0</v>
      </c>
      <c r="E11" s="66">
        <f t="shared" si="8"/>
        <v>0</v>
      </c>
      <c r="F11" s="66">
        <f t="shared" si="8"/>
        <v>0</v>
      </c>
      <c r="G11" s="66">
        <f>G12+G13</f>
        <v>0</v>
      </c>
      <c r="H11" s="66">
        <f t="shared" si="8"/>
        <v>0</v>
      </c>
      <c r="I11" s="66">
        <f t="shared" ref="I11:K11" si="9">I12+I13</f>
        <v>0</v>
      </c>
      <c r="J11" s="66">
        <f t="shared" si="9"/>
        <v>0</v>
      </c>
      <c r="K11" s="66">
        <f t="shared" si="9"/>
        <v>0</v>
      </c>
    </row>
    <row r="12" spans="1:11" x14ac:dyDescent="0.25">
      <c r="A12" s="68" t="s">
        <v>103</v>
      </c>
      <c r="B12" s="66"/>
      <c r="C12" s="40"/>
      <c r="D12" s="66"/>
      <c r="E12" s="40"/>
      <c r="F12" s="66"/>
      <c r="G12" s="40"/>
      <c r="H12" s="66"/>
      <c r="I12" s="40"/>
      <c r="J12" s="66"/>
      <c r="K12" s="40"/>
    </row>
    <row r="13" spans="1:11" x14ac:dyDescent="0.25">
      <c r="A13" s="68" t="s">
        <v>104</v>
      </c>
      <c r="B13" s="40"/>
      <c r="C13" s="40">
        <f t="shared" ref="C13:C19" si="10">B13/$K$3</f>
        <v>0</v>
      </c>
      <c r="D13" s="40"/>
      <c r="E13" s="40">
        <f t="shared" ref="E13:E19" si="11">D13/$K$3</f>
        <v>0</v>
      </c>
      <c r="F13" s="40"/>
      <c r="G13" s="40">
        <f t="shared" ref="G13:G19" si="12">F13/$K$3</f>
        <v>0</v>
      </c>
      <c r="H13" s="40"/>
      <c r="I13" s="40">
        <f t="shared" ref="I13:I19" si="13">H13/$K$3</f>
        <v>0</v>
      </c>
      <c r="J13" s="40"/>
      <c r="K13" s="40">
        <f t="shared" ref="K13:K19" si="14">J13/$K$3</f>
        <v>0</v>
      </c>
    </row>
    <row r="14" spans="1:11" x14ac:dyDescent="0.25">
      <c r="A14" s="33" t="s">
        <v>105</v>
      </c>
      <c r="B14" s="66">
        <f>B15+B16+B17</f>
        <v>0</v>
      </c>
      <c r="C14" s="40">
        <f t="shared" si="10"/>
        <v>0</v>
      </c>
      <c r="D14" s="66">
        <f>D15+D16+D17</f>
        <v>0</v>
      </c>
      <c r="E14" s="40">
        <f t="shared" si="11"/>
        <v>0</v>
      </c>
      <c r="F14" s="66">
        <f>F15+F16+F17</f>
        <v>0</v>
      </c>
      <c r="G14" s="40">
        <f t="shared" si="12"/>
        <v>0</v>
      </c>
      <c r="H14" s="66">
        <f>H15+H16+H17</f>
        <v>0</v>
      </c>
      <c r="I14" s="40">
        <f t="shared" si="13"/>
        <v>0</v>
      </c>
      <c r="J14" s="66">
        <f>J15+J16+J17</f>
        <v>0</v>
      </c>
      <c r="K14" s="40">
        <f t="shared" si="14"/>
        <v>0</v>
      </c>
    </row>
    <row r="15" spans="1:11" x14ac:dyDescent="0.25">
      <c r="A15" s="68" t="s">
        <v>106</v>
      </c>
      <c r="B15" s="40"/>
      <c r="C15" s="40">
        <f t="shared" si="10"/>
        <v>0</v>
      </c>
      <c r="D15" s="40"/>
      <c r="E15" s="40">
        <f t="shared" si="11"/>
        <v>0</v>
      </c>
      <c r="F15" s="40"/>
      <c r="G15" s="40">
        <f t="shared" si="12"/>
        <v>0</v>
      </c>
      <c r="H15" s="40"/>
      <c r="I15" s="40">
        <f t="shared" si="13"/>
        <v>0</v>
      </c>
      <c r="J15" s="40"/>
      <c r="K15" s="40">
        <f t="shared" si="14"/>
        <v>0</v>
      </c>
    </row>
    <row r="16" spans="1:11" x14ac:dyDescent="0.25">
      <c r="A16" s="68" t="s">
        <v>107</v>
      </c>
      <c r="B16" s="40"/>
      <c r="C16" s="40">
        <f t="shared" si="10"/>
        <v>0</v>
      </c>
      <c r="D16" s="40"/>
      <c r="E16" s="40">
        <f t="shared" si="11"/>
        <v>0</v>
      </c>
      <c r="F16" s="40"/>
      <c r="G16" s="40">
        <f t="shared" si="12"/>
        <v>0</v>
      </c>
      <c r="H16" s="40"/>
      <c r="I16" s="40">
        <f t="shared" si="13"/>
        <v>0</v>
      </c>
      <c r="J16" s="40"/>
      <c r="K16" s="40">
        <f t="shared" si="14"/>
        <v>0</v>
      </c>
    </row>
    <row r="17" spans="1:11" ht="25.5" x14ac:dyDescent="0.25">
      <c r="A17" s="69" t="s">
        <v>108</v>
      </c>
      <c r="B17" s="40"/>
      <c r="C17" s="40">
        <f t="shared" si="10"/>
        <v>0</v>
      </c>
      <c r="D17" s="40"/>
      <c r="E17" s="40">
        <f t="shared" si="11"/>
        <v>0</v>
      </c>
      <c r="F17" s="40"/>
      <c r="G17" s="40">
        <f t="shared" si="12"/>
        <v>0</v>
      </c>
      <c r="H17" s="40"/>
      <c r="I17" s="40">
        <f t="shared" si="13"/>
        <v>0</v>
      </c>
      <c r="J17" s="40"/>
      <c r="K17" s="40">
        <f t="shared" si="14"/>
        <v>0</v>
      </c>
    </row>
    <row r="18" spans="1:11" x14ac:dyDescent="0.25">
      <c r="A18" s="33" t="s">
        <v>109</v>
      </c>
      <c r="B18" s="66">
        <f>B19</f>
        <v>0</v>
      </c>
      <c r="C18" s="40">
        <f t="shared" si="10"/>
        <v>0</v>
      </c>
      <c r="D18" s="66">
        <f>D19</f>
        <v>0</v>
      </c>
      <c r="E18" s="40">
        <f t="shared" si="11"/>
        <v>0</v>
      </c>
      <c r="F18" s="66">
        <f>F19</f>
        <v>0</v>
      </c>
      <c r="G18" s="40">
        <f t="shared" si="12"/>
        <v>0</v>
      </c>
      <c r="H18" s="66">
        <f>H19</f>
        <v>0</v>
      </c>
      <c r="I18" s="40">
        <f t="shared" si="13"/>
        <v>0</v>
      </c>
      <c r="J18" s="66">
        <f>J19</f>
        <v>0</v>
      </c>
      <c r="K18" s="40">
        <f t="shared" si="14"/>
        <v>0</v>
      </c>
    </row>
    <row r="19" spans="1:11" x14ac:dyDescent="0.25">
      <c r="A19" s="35" t="s">
        <v>110</v>
      </c>
      <c r="B19" s="40"/>
      <c r="C19" s="40">
        <f t="shared" si="10"/>
        <v>0</v>
      </c>
      <c r="D19" s="40"/>
      <c r="E19" s="40">
        <f t="shared" si="11"/>
        <v>0</v>
      </c>
      <c r="F19" s="40"/>
      <c r="G19" s="40">
        <f t="shared" si="12"/>
        <v>0</v>
      </c>
      <c r="H19" s="40"/>
      <c r="I19" s="40">
        <f t="shared" si="13"/>
        <v>0</v>
      </c>
      <c r="J19" s="40"/>
      <c r="K19" s="40">
        <f t="shared" si="14"/>
        <v>0</v>
      </c>
    </row>
  </sheetData>
  <sheetProtection algorithmName="SHA-512" hashValue="4yY2qupuUiIOEoWl5hC/biWlTxkxPSNbB9RbZHWv1aP1HOWrFvIpJNyql0Yeay47UAD1qpTstIKXkGmju3lx5w==" saltValue="NvURowlUMtRPSvxpB436Dw==" spinCount="100000" sheet="1" objects="1" scenarios="1"/>
  <mergeCells count="1">
    <mergeCell ref="A2:J2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46C1D-A0CF-4597-9F61-710DF35E63E9}">
  <sheetPr>
    <tabColor rgb="FF92D050"/>
    <pageSetUpPr fitToPage="1"/>
  </sheetPr>
  <dimension ref="A1:K13"/>
  <sheetViews>
    <sheetView workbookViewId="0">
      <selection activeCell="K8" sqref="K8"/>
    </sheetView>
  </sheetViews>
  <sheetFormatPr defaultRowHeight="15" x14ac:dyDescent="0.25"/>
  <cols>
    <col min="1" max="1" width="52.140625" customWidth="1"/>
    <col min="2" max="6" width="25.28515625" hidden="1" customWidth="1"/>
    <col min="7" max="7" width="25.28515625" customWidth="1"/>
    <col min="8" max="8" width="27.140625" hidden="1" customWidth="1"/>
    <col min="9" max="9" width="27.85546875" customWidth="1"/>
    <col min="10" max="10" width="25.28515625" hidden="1" customWidth="1"/>
    <col min="11" max="11" width="29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5.75" x14ac:dyDescent="0.25">
      <c r="A2" s="92" t="s">
        <v>111</v>
      </c>
      <c r="B2" s="92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18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/>
    </row>
    <row r="4" spans="1:11" ht="25.5" x14ac:dyDescent="0.25">
      <c r="A4" s="28" t="s">
        <v>85</v>
      </c>
      <c r="B4" s="29" t="s">
        <v>112</v>
      </c>
      <c r="C4" s="30" t="s">
        <v>113</v>
      </c>
      <c r="D4" s="28" t="s">
        <v>114</v>
      </c>
      <c r="E4" s="13" t="s">
        <v>115</v>
      </c>
      <c r="F4" s="28" t="s">
        <v>116</v>
      </c>
      <c r="G4" s="13" t="s">
        <v>117</v>
      </c>
      <c r="H4" s="28" t="s">
        <v>118</v>
      </c>
      <c r="I4" s="13" t="s">
        <v>119</v>
      </c>
      <c r="J4" s="28" t="s">
        <v>120</v>
      </c>
      <c r="K4" s="13" t="s">
        <v>121</v>
      </c>
    </row>
    <row r="5" spans="1:11" ht="15.75" customHeight="1" x14ac:dyDescent="0.25">
      <c r="A5" s="33" t="s">
        <v>96</v>
      </c>
      <c r="B5" s="40">
        <f t="shared" ref="B5:H5" si="0">B6+B10</f>
        <v>8119317</v>
      </c>
      <c r="C5" s="40">
        <f t="shared" si="0"/>
        <v>1077618.5546486164</v>
      </c>
      <c r="D5" s="40">
        <f t="shared" si="0"/>
        <v>8239268</v>
      </c>
      <c r="E5" s="40">
        <f t="shared" si="0"/>
        <v>1093538.7882407592</v>
      </c>
      <c r="F5" s="40">
        <f t="shared" si="0"/>
        <v>8842936</v>
      </c>
      <c r="G5" s="40">
        <f>G6</f>
        <v>1173656</v>
      </c>
      <c r="H5" s="40">
        <f t="shared" si="0"/>
        <v>8845500</v>
      </c>
      <c r="I5" s="40">
        <f t="shared" ref="I5:K5" si="1">I6</f>
        <v>1173997</v>
      </c>
      <c r="J5" s="40">
        <f t="shared" si="1"/>
        <v>9029501</v>
      </c>
      <c r="K5" s="40">
        <f t="shared" si="1"/>
        <v>1198419</v>
      </c>
    </row>
    <row r="6" spans="1:11" ht="15.75" customHeight="1" x14ac:dyDescent="0.25">
      <c r="A6" s="33" t="s">
        <v>122</v>
      </c>
      <c r="B6" s="40">
        <f t="shared" ref="B6:K6" si="2">B7+B8+B9</f>
        <v>8119317</v>
      </c>
      <c r="C6" s="40">
        <f t="shared" si="2"/>
        <v>1077618.5546486164</v>
      </c>
      <c r="D6" s="40">
        <f t="shared" si="2"/>
        <v>8239268</v>
      </c>
      <c r="E6" s="40">
        <f t="shared" si="2"/>
        <v>1093538.7882407592</v>
      </c>
      <c r="F6" s="40">
        <f t="shared" si="2"/>
        <v>8842936</v>
      </c>
      <c r="G6" s="40">
        <f>G7+G8+G9</f>
        <v>1173656</v>
      </c>
      <c r="H6" s="40">
        <f t="shared" si="2"/>
        <v>8845500</v>
      </c>
      <c r="I6" s="40">
        <f t="shared" si="2"/>
        <v>1173997</v>
      </c>
      <c r="J6" s="40">
        <f t="shared" si="2"/>
        <v>9029501</v>
      </c>
      <c r="K6" s="40">
        <f t="shared" si="2"/>
        <v>1198419</v>
      </c>
    </row>
    <row r="7" spans="1:11" ht="14.45" customHeight="1" x14ac:dyDescent="0.25">
      <c r="A7" s="59" t="s">
        <v>123</v>
      </c>
      <c r="B7" s="40">
        <v>8119317</v>
      </c>
      <c r="C7" s="40">
        <f>B7/7.5345</f>
        <v>1077618.5546486164</v>
      </c>
      <c r="D7" s="41">
        <v>8239268</v>
      </c>
      <c r="E7" s="41">
        <f>D7/7.5345</f>
        <v>1093538.7882407592</v>
      </c>
      <c r="F7" s="41">
        <v>8842936</v>
      </c>
      <c r="G7" s="41">
        <v>1173656</v>
      </c>
      <c r="H7" s="41">
        <v>8845500</v>
      </c>
      <c r="I7" s="41">
        <v>1173997</v>
      </c>
      <c r="J7" s="41">
        <v>9029501</v>
      </c>
      <c r="K7" s="41">
        <v>1198419</v>
      </c>
    </row>
    <row r="8" spans="1:11" x14ac:dyDescent="0.25">
      <c r="A8" s="70" t="s">
        <v>124</v>
      </c>
      <c r="B8" s="40"/>
      <c r="C8" s="40">
        <f>B8/7.5345</f>
        <v>0</v>
      </c>
      <c r="D8" s="41"/>
      <c r="E8" s="41">
        <f>D8/7.5345</f>
        <v>0</v>
      </c>
      <c r="F8" s="41"/>
      <c r="G8" s="41">
        <f>F8/7.5345</f>
        <v>0</v>
      </c>
      <c r="H8" s="41"/>
      <c r="I8" s="41">
        <f>H8/7.5345</f>
        <v>0</v>
      </c>
      <c r="J8" s="41"/>
      <c r="K8" s="41">
        <f>J8/7.5345</f>
        <v>0</v>
      </c>
    </row>
    <row r="9" spans="1:11" x14ac:dyDescent="0.25">
      <c r="A9" s="70" t="s">
        <v>125</v>
      </c>
      <c r="B9" s="40"/>
      <c r="C9" s="40">
        <f>B9/7.5345</f>
        <v>0</v>
      </c>
      <c r="D9" s="41"/>
      <c r="E9" s="41">
        <f>D9/7.5345</f>
        <v>0</v>
      </c>
      <c r="F9" s="41"/>
      <c r="G9" s="41">
        <f>F9/7.5345</f>
        <v>0</v>
      </c>
      <c r="H9" s="41"/>
      <c r="I9" s="41">
        <f>H9/7.5345</f>
        <v>0</v>
      </c>
      <c r="J9" s="41"/>
      <c r="K9" s="41">
        <f>J9/7.5345</f>
        <v>0</v>
      </c>
    </row>
    <row r="10" spans="1:11" x14ac:dyDescent="0.25">
      <c r="A10" s="33" t="s">
        <v>126</v>
      </c>
      <c r="B10" s="40">
        <f t="shared" ref="B10:K10" si="3">B11</f>
        <v>0</v>
      </c>
      <c r="C10" s="40">
        <f t="shared" si="3"/>
        <v>0</v>
      </c>
      <c r="D10" s="40">
        <f t="shared" si="3"/>
        <v>0</v>
      </c>
      <c r="E10" s="40">
        <f t="shared" si="3"/>
        <v>0</v>
      </c>
      <c r="F10" s="40">
        <f t="shared" si="3"/>
        <v>0</v>
      </c>
      <c r="G10" s="40">
        <f t="shared" si="3"/>
        <v>0</v>
      </c>
      <c r="H10" s="40">
        <f t="shared" si="3"/>
        <v>0</v>
      </c>
      <c r="I10" s="40">
        <f t="shared" si="3"/>
        <v>0</v>
      </c>
      <c r="J10" s="40">
        <f t="shared" si="3"/>
        <v>0</v>
      </c>
      <c r="K10" s="40">
        <f t="shared" si="3"/>
        <v>0</v>
      </c>
    </row>
    <row r="11" spans="1:11" x14ac:dyDescent="0.25">
      <c r="A11" s="69" t="s">
        <v>127</v>
      </c>
      <c r="B11" s="40"/>
      <c r="C11" s="40">
        <f>B11/7.5345</f>
        <v>0</v>
      </c>
      <c r="D11" s="41"/>
      <c r="E11" s="41">
        <f>D11/7.5345</f>
        <v>0</v>
      </c>
      <c r="F11" s="41"/>
      <c r="G11" s="41">
        <f>F11/7.5345</f>
        <v>0</v>
      </c>
      <c r="H11" s="41"/>
      <c r="I11" s="41">
        <f>H11/7.5345</f>
        <v>0</v>
      </c>
      <c r="J11" s="41"/>
      <c r="K11" s="41">
        <f>J11/7.5345</f>
        <v>0</v>
      </c>
    </row>
    <row r="13" spans="1:11" x14ac:dyDescent="0.25">
      <c r="A13" s="71"/>
    </row>
  </sheetData>
  <sheetProtection algorithmName="SHA-512" hashValue="nccIwy01ENKQGb8Moes4SWUq6/tPFck7m4BvA7FmZgQ08M7ZMZRXezsMaBImBQpQOGMHuw9LtW9CODrcrAXVRg==" saltValue="D14AXWO6aE7I9LymYF8VzA==" spinCount="100000" sheet="1" objects="1" scenarios="1"/>
  <mergeCells count="1">
    <mergeCell ref="A2:K2"/>
  </mergeCells>
  <pageMargins left="0.7" right="0.7" top="0.75" bottom="0.75" header="0.3" footer="0.3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36CC9-437E-4BF9-A3C2-974597BA4072}">
  <sheetPr>
    <tabColor rgb="FF92D050"/>
    <pageSetUpPr fitToPage="1"/>
  </sheetPr>
  <dimension ref="A1:N13"/>
  <sheetViews>
    <sheetView workbookViewId="0">
      <selection activeCell="O22" sqref="O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4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7"/>
      <c r="L2" s="97"/>
      <c r="M2" s="97"/>
    </row>
    <row r="3" spans="1:14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8" customHeight="1" x14ac:dyDescent="0.25">
      <c r="A4" s="92" t="s">
        <v>128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4" ht="18" x14ac:dyDescent="0.25">
      <c r="A5" s="1"/>
      <c r="B5" s="1"/>
      <c r="C5" s="1"/>
      <c r="D5" s="72">
        <v>7.5345000000000004</v>
      </c>
      <c r="E5" s="1"/>
      <c r="F5" s="1"/>
      <c r="G5" s="1"/>
      <c r="H5" s="1"/>
      <c r="I5" s="1"/>
      <c r="J5" s="1"/>
      <c r="K5" s="2"/>
      <c r="L5" s="2"/>
      <c r="M5" s="2"/>
      <c r="N5" s="2"/>
    </row>
    <row r="6" spans="1:14" ht="25.5" x14ac:dyDescent="0.25">
      <c r="A6" s="28" t="s">
        <v>31</v>
      </c>
      <c r="B6" s="29" t="s">
        <v>32</v>
      </c>
      <c r="C6" s="29" t="s">
        <v>33</v>
      </c>
      <c r="D6" s="29" t="s">
        <v>129</v>
      </c>
      <c r="E6" s="29" t="s">
        <v>130</v>
      </c>
      <c r="F6" s="30" t="s">
        <v>131</v>
      </c>
      <c r="G6" s="28" t="s">
        <v>132</v>
      </c>
      <c r="H6" s="13" t="s">
        <v>133</v>
      </c>
      <c r="I6" s="28" t="s">
        <v>134</v>
      </c>
      <c r="J6" s="13" t="s">
        <v>135</v>
      </c>
      <c r="K6" s="28" t="s">
        <v>136</v>
      </c>
      <c r="L6" s="13" t="s">
        <v>137</v>
      </c>
      <c r="M6" s="28" t="s">
        <v>138</v>
      </c>
      <c r="N6" s="13" t="s">
        <v>139</v>
      </c>
    </row>
    <row r="7" spans="1:14" ht="25.5" x14ac:dyDescent="0.25">
      <c r="A7" s="33">
        <v>8</v>
      </c>
      <c r="B7" s="33"/>
      <c r="C7" s="33"/>
      <c r="D7" s="33" t="s">
        <v>140</v>
      </c>
      <c r="E7" s="66">
        <f>E8</f>
        <v>0</v>
      </c>
      <c r="F7" s="66">
        <f t="shared" ref="F7:F13" si="0">E7/$D$5</f>
        <v>0</v>
      </c>
      <c r="G7" s="66">
        <f>G8</f>
        <v>15600</v>
      </c>
      <c r="H7" s="66">
        <f t="shared" ref="H7:H13" si="1">G7/$D$5</f>
        <v>2070.4758112681661</v>
      </c>
      <c r="I7" s="66">
        <f t="shared" ref="I7:N8" si="2">I8</f>
        <v>0</v>
      </c>
      <c r="J7" s="66">
        <f t="shared" si="2"/>
        <v>0</v>
      </c>
      <c r="K7" s="66">
        <f t="shared" si="2"/>
        <v>0</v>
      </c>
      <c r="L7" s="66">
        <f t="shared" si="2"/>
        <v>0</v>
      </c>
      <c r="M7" s="66">
        <f t="shared" si="2"/>
        <v>0</v>
      </c>
      <c r="N7" s="66">
        <f t="shared" si="2"/>
        <v>0</v>
      </c>
    </row>
    <row r="8" spans="1:14" x14ac:dyDescent="0.25">
      <c r="A8" s="33"/>
      <c r="B8" s="35">
        <v>84</v>
      </c>
      <c r="C8" s="35"/>
      <c r="D8" s="35" t="s">
        <v>141</v>
      </c>
      <c r="E8" s="40">
        <f>E9</f>
        <v>0</v>
      </c>
      <c r="F8" s="40">
        <f t="shared" si="0"/>
        <v>0</v>
      </c>
      <c r="G8" s="40">
        <f>G9</f>
        <v>15600</v>
      </c>
      <c r="H8" s="40">
        <f t="shared" si="1"/>
        <v>2070.4758112681661</v>
      </c>
      <c r="I8" s="37">
        <f t="shared" si="2"/>
        <v>0</v>
      </c>
      <c r="J8" s="49">
        <f t="shared" si="2"/>
        <v>0</v>
      </c>
      <c r="K8" s="49">
        <f t="shared" si="2"/>
        <v>0</v>
      </c>
      <c r="L8" s="49">
        <f t="shared" si="2"/>
        <v>0</v>
      </c>
      <c r="M8" s="49">
        <f t="shared" si="2"/>
        <v>0</v>
      </c>
      <c r="N8" s="49">
        <f t="shared" si="2"/>
        <v>0</v>
      </c>
    </row>
    <row r="9" spans="1:14" x14ac:dyDescent="0.25">
      <c r="A9" s="45"/>
      <c r="B9" s="45"/>
      <c r="C9" s="39">
        <v>11</v>
      </c>
      <c r="D9" s="39" t="s">
        <v>47</v>
      </c>
      <c r="E9" s="73"/>
      <c r="F9" s="40">
        <f t="shared" si="0"/>
        <v>0</v>
      </c>
      <c r="G9" s="74">
        <v>15600</v>
      </c>
      <c r="H9" s="40">
        <f t="shared" si="1"/>
        <v>2070.4758112681661</v>
      </c>
      <c r="I9" s="75"/>
      <c r="J9" s="49">
        <f t="shared" ref="J9:J13" si="3">I9/$D$5</f>
        <v>0</v>
      </c>
      <c r="K9" s="76"/>
      <c r="L9" s="49">
        <f t="shared" ref="L9:L13" si="4">K9/$D$5</f>
        <v>0</v>
      </c>
      <c r="M9" s="76"/>
      <c r="N9" s="49">
        <f t="shared" ref="N9:N13" si="5">M9/$D$5</f>
        <v>0</v>
      </c>
    </row>
    <row r="10" spans="1:14" ht="25.5" x14ac:dyDescent="0.25">
      <c r="A10" s="77">
        <v>5</v>
      </c>
      <c r="B10" s="77"/>
      <c r="C10" s="77"/>
      <c r="D10" s="78" t="s">
        <v>142</v>
      </c>
      <c r="E10" s="66">
        <f>E11</f>
        <v>0</v>
      </c>
      <c r="F10" s="66">
        <f t="shared" si="0"/>
        <v>0</v>
      </c>
      <c r="G10" s="66">
        <f>G11</f>
        <v>15600</v>
      </c>
      <c r="H10" s="66">
        <f t="shared" si="1"/>
        <v>2070.4758112681661</v>
      </c>
      <c r="I10" s="66">
        <f t="shared" ref="I10:N11" si="6">I11</f>
        <v>26929</v>
      </c>
      <c r="J10" s="66">
        <f t="shared" si="6"/>
        <v>0</v>
      </c>
      <c r="K10" s="66">
        <f t="shared" si="6"/>
        <v>28236.73</v>
      </c>
      <c r="L10" s="66">
        <f t="shared" si="6"/>
        <v>0</v>
      </c>
      <c r="M10" s="66">
        <f t="shared" si="6"/>
        <v>29607</v>
      </c>
      <c r="N10" s="66">
        <f t="shared" si="6"/>
        <v>0</v>
      </c>
    </row>
    <row r="11" spans="1:14" ht="25.5" x14ac:dyDescent="0.25">
      <c r="A11" s="35"/>
      <c r="B11" s="35">
        <v>54</v>
      </c>
      <c r="C11" s="35"/>
      <c r="D11" s="79" t="s">
        <v>143</v>
      </c>
      <c r="E11" s="40">
        <f>E12</f>
        <v>0</v>
      </c>
      <c r="F11" s="66">
        <f t="shared" si="0"/>
        <v>0</v>
      </c>
      <c r="G11" s="66">
        <v>15600</v>
      </c>
      <c r="H11" s="66">
        <f t="shared" si="1"/>
        <v>2070.4758112681661</v>
      </c>
      <c r="I11" s="40">
        <f t="shared" si="6"/>
        <v>26929</v>
      </c>
      <c r="J11" s="66">
        <f t="shared" si="6"/>
        <v>0</v>
      </c>
      <c r="K11" s="40">
        <f t="shared" si="6"/>
        <v>28236.73</v>
      </c>
      <c r="L11" s="66">
        <f t="shared" si="6"/>
        <v>0</v>
      </c>
      <c r="M11" s="66">
        <f t="shared" si="6"/>
        <v>29607</v>
      </c>
      <c r="N11" s="66">
        <f t="shared" si="6"/>
        <v>0</v>
      </c>
    </row>
    <row r="12" spans="1:14" x14ac:dyDescent="0.25">
      <c r="A12" s="35"/>
      <c r="B12" s="35"/>
      <c r="C12" s="39">
        <v>11</v>
      </c>
      <c r="D12" s="39" t="s">
        <v>47</v>
      </c>
      <c r="E12" s="73"/>
      <c r="F12" s="40">
        <f t="shared" si="0"/>
        <v>0</v>
      </c>
      <c r="G12" s="74">
        <v>15600</v>
      </c>
      <c r="H12" s="40">
        <f t="shared" si="1"/>
        <v>2070.4758112681661</v>
      </c>
      <c r="I12" s="74">
        <v>26929</v>
      </c>
      <c r="J12" s="40"/>
      <c r="K12" s="74">
        <v>28236.73</v>
      </c>
      <c r="L12" s="40"/>
      <c r="M12" s="80">
        <v>29607</v>
      </c>
      <c r="N12" s="40"/>
    </row>
    <row r="13" spans="1:14" x14ac:dyDescent="0.25">
      <c r="A13" s="35"/>
      <c r="B13" s="35"/>
      <c r="C13" s="39"/>
      <c r="D13" s="39"/>
      <c r="E13" s="40"/>
      <c r="F13" s="40">
        <f t="shared" si="0"/>
        <v>0</v>
      </c>
      <c r="G13" s="41"/>
      <c r="H13" s="40">
        <f t="shared" si="1"/>
        <v>0</v>
      </c>
      <c r="I13" s="41"/>
      <c r="J13" s="40">
        <f t="shared" si="3"/>
        <v>0</v>
      </c>
      <c r="K13" s="41"/>
      <c r="L13" s="40">
        <f t="shared" si="4"/>
        <v>0</v>
      </c>
      <c r="M13" s="65"/>
      <c r="N13" s="40">
        <f t="shared" si="5"/>
        <v>0</v>
      </c>
    </row>
  </sheetData>
  <sheetProtection algorithmName="SHA-512" hashValue="Otv63mdHuROsp5+VWV+hnSB6rNtxesAzsq/thqp8JfTrx9JDNh47Vj4bRd8i9yoTBj3uRuSqgcRCMslsAIwi7Q==" saltValue="766/UqzPdPwRpVtbon/G7w==" spinCount="100000" sheet="1" objects="1" scenarios="1"/>
  <mergeCells count="2">
    <mergeCell ref="A2:M2"/>
    <mergeCell ref="A4:M4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financir</vt:lpstr>
      <vt:lpstr>Rashodi prema funkcijskoj klasi</vt:lpstr>
      <vt:lpstr>Račun financiranja</vt:lpstr>
      <vt:lpstr>'Račun prihoda i rashoda'!Podrucje_ispisa</vt:lpstr>
      <vt:lpstr>'Rashodi prema funkcijskoj klasi'!Podrucje_ispisa</vt:lpstr>
      <vt:lpstr>Sažetak!Podrucje_ispisa</vt:lpstr>
    </vt:vector>
  </TitlesOfParts>
  <Company>mprh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Irena Mihaljević</cp:lastModifiedBy>
  <dcterms:created xsi:type="dcterms:W3CDTF">2022-10-19T07:35:18Z</dcterms:created>
  <dcterms:modified xsi:type="dcterms:W3CDTF">2022-10-19T08:33:22Z</dcterms:modified>
</cp:coreProperties>
</file>