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s="1"/>
  <c r="F287" i="9"/>
  <c r="F286" i="9"/>
  <c r="H285" i="9"/>
  <c r="E285" i="9" s="1"/>
  <c r="B285" i="9" s="1"/>
  <c r="G285" i="9"/>
  <c r="F285" i="9"/>
  <c r="H284" i="9"/>
  <c r="G284" i="9"/>
  <c r="F284" i="9"/>
  <c r="H283" i="9"/>
  <c r="G283" i="9"/>
  <c r="F283" i="9"/>
  <c r="F282" i="9"/>
  <c r="H281" i="9"/>
  <c r="E281" i="9" s="1"/>
  <c r="B281" i="9" s="1"/>
  <c r="G281" i="9"/>
  <c r="F281" i="9"/>
  <c r="H280" i="9"/>
  <c r="G280" i="9"/>
  <c r="F280" i="9"/>
  <c r="H279" i="9"/>
  <c r="E279" i="9" s="1"/>
  <c r="B279" i="9" s="1"/>
  <c r="G279" i="9"/>
  <c r="F279" i="9"/>
  <c r="F278" i="9"/>
  <c r="F277" i="9"/>
  <c r="F276" i="9"/>
  <c r="F275" i="9" s="1"/>
  <c r="L274" i="9"/>
  <c r="H274" i="9"/>
  <c r="F274" i="9"/>
  <c r="I273" i="9"/>
  <c r="E273" i="9" s="1"/>
  <c r="B273" i="9" s="1"/>
  <c r="H273" i="9"/>
  <c r="F273" i="9"/>
  <c r="E272" i="9"/>
  <c r="M271" i="9"/>
  <c r="L271" i="9"/>
  <c r="F271" i="9" s="1"/>
  <c r="E271" i="9"/>
  <c r="B271" i="9" s="1"/>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c r="E224" i="9"/>
  <c r="B224" i="9"/>
  <c r="M223" i="9"/>
  <c r="L223" i="9"/>
  <c r="E223" i="9"/>
  <c r="M222" i="9"/>
  <c r="L222" i="9"/>
  <c r="F222" i="9" s="1"/>
  <c r="B222" i="9" s="1"/>
  <c r="E222" i="9"/>
  <c r="M221" i="9"/>
  <c r="L221" i="9"/>
  <c r="E221" i="9"/>
  <c r="M220" i="9"/>
  <c r="L220" i="9"/>
  <c r="F220" i="9" s="1"/>
  <c r="B220" i="9" s="1"/>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H45" i="9"/>
  <c r="E45" i="9" s="1"/>
  <c r="B45" i="9" s="1"/>
  <c r="G45" i="9"/>
  <c r="F45" i="9"/>
  <c r="H44" i="9"/>
  <c r="G44" i="9"/>
  <c r="F44" i="9"/>
  <c r="H43" i="9"/>
  <c r="G43" i="9"/>
  <c r="F43" i="9"/>
  <c r="E43" i="9"/>
  <c r="B43" i="9" s="1"/>
  <c r="H42" i="9"/>
  <c r="G42" i="9"/>
  <c r="F42" i="9"/>
  <c r="H41" i="9"/>
  <c r="E41" i="9" s="1"/>
  <c r="B41" i="9" s="1"/>
  <c r="G41" i="9"/>
  <c r="F41" i="9"/>
  <c r="H40" i="9"/>
  <c r="G40" i="9"/>
  <c r="F40" i="9"/>
  <c r="H39" i="9"/>
  <c r="E39" i="9" s="1"/>
  <c r="B39" i="9" s="1"/>
  <c r="G39" i="9"/>
  <c r="F39" i="9"/>
  <c r="H38" i="9"/>
  <c r="E38" i="9" s="1"/>
  <c r="B38" i="9" s="1"/>
  <c r="G38" i="9"/>
  <c r="F38" i="9"/>
  <c r="H37" i="9"/>
  <c r="G37" i="9"/>
  <c r="F37" i="9"/>
  <c r="E37" i="9"/>
  <c r="B37" i="9" s="1"/>
  <c r="H36" i="9"/>
  <c r="G36" i="9"/>
  <c r="F36" i="9"/>
  <c r="E36" i="9"/>
  <c r="B36" i="9"/>
  <c r="H35" i="9"/>
  <c r="G35" i="9"/>
  <c r="F35" i="9"/>
  <c r="E35" i="9"/>
  <c r="B35" i="9" s="1"/>
  <c r="H34" i="9"/>
  <c r="G34" i="9"/>
  <c r="F34" i="9"/>
  <c r="E34" i="9"/>
  <c r="B34" i="9"/>
  <c r="H33" i="9"/>
  <c r="G33" i="9"/>
  <c r="F33" i="9"/>
  <c r="E33" i="9"/>
  <c r="B33" i="9"/>
  <c r="H32" i="9"/>
  <c r="G32" i="9"/>
  <c r="F32" i="9"/>
  <c r="E32" i="9"/>
  <c r="B32" i="9" s="1"/>
  <c r="H31" i="9"/>
  <c r="G31" i="9"/>
  <c r="F31" i="9"/>
  <c r="E31" i="9"/>
  <c r="B31" i="9"/>
  <c r="H30" i="9"/>
  <c r="G30" i="9"/>
  <c r="F30" i="9"/>
  <c r="E30" i="9"/>
  <c r="B30" i="9"/>
  <c r="H29" i="9"/>
  <c r="G29" i="9"/>
  <c r="F29" i="9"/>
  <c r="E29" i="9"/>
  <c r="B29" i="9"/>
  <c r="H28" i="9"/>
  <c r="G28" i="9"/>
  <c r="F28" i="9"/>
  <c r="E28" i="9"/>
  <c r="B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I3" i="9"/>
  <c r="H3" i="9"/>
  <c r="G3" i="9"/>
  <c r="D101" i="8"/>
  <c r="I36" i="3" s="1"/>
  <c r="D95" i="8"/>
  <c r="D90" i="8"/>
  <c r="D85" i="8"/>
  <c r="D80" i="8"/>
  <c r="D75" i="8"/>
  <c r="D70" i="8"/>
  <c r="D65" i="8"/>
  <c r="D60" i="8"/>
  <c r="D55" i="8"/>
  <c r="D50" i="8"/>
  <c r="D44" i="8"/>
  <c r="D36" i="8"/>
  <c r="D26" i="8"/>
  <c r="D18" i="8"/>
  <c r="C1493" i="1" s="1"/>
  <c r="H1493" i="1" s="1"/>
  <c r="D8" i="8"/>
  <c r="D6" i="8" s="1"/>
  <c r="E44" i="7"/>
  <c r="D44" i="7"/>
  <c r="E39" i="7"/>
  <c r="D39" i="7"/>
  <c r="E38" i="7"/>
  <c r="D38" i="7"/>
  <c r="E30" i="7"/>
  <c r="D30" i="7"/>
  <c r="E23" i="7"/>
  <c r="D23" i="7"/>
  <c r="E22" i="7"/>
  <c r="D22" i="7"/>
  <c r="H30" i="3" s="1"/>
  <c r="E14" i="7"/>
  <c r="D14" i="7"/>
  <c r="E7" i="7"/>
  <c r="D7" i="7"/>
  <c r="E6" i="7"/>
  <c r="D6" i="7"/>
  <c r="E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D114" i="6" s="1"/>
  <c r="F117" i="6"/>
  <c r="F116" i="6"/>
  <c r="E115" i="6"/>
  <c r="E114" i="6" s="1"/>
  <c r="D115" i="6"/>
  <c r="F115"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1223" i="1" s="1"/>
  <c r="D246" i="5"/>
  <c r="F244" i="5"/>
  <c r="F243" i="5"/>
  <c r="E242" i="5"/>
  <c r="D1219" i="1" s="1"/>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D134" i="5" s="1"/>
  <c r="F134"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D31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1"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35" i="4"/>
  <c r="F234" i="4"/>
  <c r="F233" i="4"/>
  <c r="F232" i="4"/>
  <c r="E231" i="4"/>
  <c r="D231" i="4"/>
  <c r="F231" i="4" s="1"/>
  <c r="F230" i="4"/>
  <c r="F229" i="4"/>
  <c r="E228" i="4"/>
  <c r="D228" i="4"/>
  <c r="F228" i="4" s="1"/>
  <c r="F227" i="4"/>
  <c r="F226" i="4"/>
  <c r="E225" i="4"/>
  <c r="E224" i="4" s="1"/>
  <c r="D225" i="4"/>
  <c r="F225" i="4" s="1"/>
  <c r="F224" i="4"/>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H1577" i="1" s="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C1531" i="1"/>
  <c r="H1531" i="1" s="1"/>
  <c r="C1530" i="1"/>
  <c r="G1529" i="1"/>
  <c r="C1529" i="1"/>
  <c r="H1529" i="1" s="1"/>
  <c r="C1528" i="1"/>
  <c r="G1527" i="1"/>
  <c r="C1527" i="1"/>
  <c r="H1527" i="1" s="1"/>
  <c r="C1526" i="1"/>
  <c r="G1525" i="1"/>
  <c r="C1525" i="1"/>
  <c r="H1525" i="1" s="1"/>
  <c r="G1523" i="1"/>
  <c r="C1523" i="1"/>
  <c r="H1523" i="1" s="1"/>
  <c r="C1522" i="1"/>
  <c r="G1521" i="1"/>
  <c r="C1521" i="1"/>
  <c r="H1521" i="1" s="1"/>
  <c r="C1520" i="1"/>
  <c r="C1516" i="1"/>
  <c r="G1515" i="1"/>
  <c r="C1515" i="1"/>
  <c r="H1515" i="1" s="1"/>
  <c r="C1514" i="1"/>
  <c r="G1513" i="1"/>
  <c r="C1513" i="1"/>
  <c r="H1513" i="1" s="1"/>
  <c r="C1512" i="1"/>
  <c r="C1511" i="1"/>
  <c r="H1511" i="1" s="1"/>
  <c r="C1510" i="1"/>
  <c r="C1509" i="1"/>
  <c r="H1509" i="1" s="1"/>
  <c r="C1508" i="1"/>
  <c r="G1507" i="1"/>
  <c r="C1507" i="1"/>
  <c r="H1507" i="1" s="1"/>
  <c r="C1506" i="1"/>
  <c r="G1505" i="1"/>
  <c r="C1505" i="1"/>
  <c r="H1505" i="1" s="1"/>
  <c r="C1504" i="1"/>
  <c r="C1503" i="1"/>
  <c r="H1503" i="1" s="1"/>
  <c r="C1502" i="1"/>
  <c r="C1501" i="1"/>
  <c r="H1501" i="1" s="1"/>
  <c r="C1500" i="1"/>
  <c r="C1498" i="1"/>
  <c r="C1497" i="1"/>
  <c r="H1497" i="1" s="1"/>
  <c r="C1496" i="1"/>
  <c r="G1495" i="1"/>
  <c r="C1495" i="1"/>
  <c r="H1495" i="1" s="1"/>
  <c r="C1494" i="1"/>
  <c r="G1493" i="1"/>
  <c r="C1492" i="1"/>
  <c r="G1492" i="1" s="1"/>
  <c r="C1491" i="1"/>
  <c r="H1491" i="1" s="1"/>
  <c r="H1490" i="1"/>
  <c r="C1490" i="1"/>
  <c r="G1490" i="1" s="1"/>
  <c r="G1489" i="1"/>
  <c r="C1489" i="1"/>
  <c r="H1489" i="1" s="1"/>
  <c r="H1488" i="1"/>
  <c r="C1488" i="1"/>
  <c r="G1488" i="1" s="1"/>
  <c r="C1487" i="1"/>
  <c r="H1487" i="1" s="1"/>
  <c r="C1486" i="1"/>
  <c r="G1486" i="1" s="1"/>
  <c r="C1485" i="1"/>
  <c r="H1485" i="1" s="1"/>
  <c r="H1484" i="1"/>
  <c r="C1484" i="1"/>
  <c r="G1484" i="1" s="1"/>
  <c r="H1482" i="1"/>
  <c r="C1482" i="1"/>
  <c r="G1482"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H1459" i="1"/>
  <c r="D1459" i="1"/>
  <c r="C1459" i="1"/>
  <c r="H1458" i="1"/>
  <c r="D1458" i="1"/>
  <c r="J1458" i="1" s="1"/>
  <c r="C1458" i="1"/>
  <c r="G1458" i="1" s="1"/>
  <c r="I1458" i="1" s="1"/>
  <c r="H1457" i="1"/>
  <c r="D1457" i="1"/>
  <c r="J1457" i="1" s="1"/>
  <c r="C1457" i="1"/>
  <c r="G1457" i="1" s="1"/>
  <c r="I1457" i="1" s="1"/>
  <c r="D1456" i="1"/>
  <c r="J1456" i="1" s="1"/>
  <c r="C1456" i="1"/>
  <c r="G1456" i="1" s="1"/>
  <c r="D1455" i="1"/>
  <c r="C1455" i="1"/>
  <c r="G1455" i="1" s="1"/>
  <c r="D1454" i="1"/>
  <c r="C1454" i="1"/>
  <c r="D1453" i="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8" i="1"/>
  <c r="H1438" i="1" s="1"/>
  <c r="D1437" i="1"/>
  <c r="C1437" i="1"/>
  <c r="H1437" i="1" s="1"/>
  <c r="D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C1322" i="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D1236" i="1"/>
  <c r="C1236" i="1"/>
  <c r="C1235" i="1"/>
  <c r="D1234" i="1"/>
  <c r="C1234" i="1"/>
  <c r="H1234" i="1" s="1"/>
  <c r="D1233" i="1"/>
  <c r="C1233" i="1"/>
  <c r="H1233" i="1" s="1"/>
  <c r="D1232" i="1"/>
  <c r="C1232" i="1"/>
  <c r="H1232" i="1" s="1"/>
  <c r="D1231" i="1"/>
  <c r="C1231" i="1"/>
  <c r="H1231" i="1" s="1"/>
  <c r="D1230" i="1"/>
  <c r="C1230" i="1"/>
  <c r="D1229" i="1"/>
  <c r="C1229" i="1"/>
  <c r="D1228" i="1"/>
  <c r="C1228" i="1"/>
  <c r="C1227" i="1"/>
  <c r="D1226" i="1"/>
  <c r="C1226" i="1"/>
  <c r="D1225" i="1"/>
  <c r="C1225" i="1"/>
  <c r="H1225" i="1" s="1"/>
  <c r="D1224" i="1"/>
  <c r="C1224" i="1"/>
  <c r="C1223" i="1"/>
  <c r="D1221" i="1"/>
  <c r="C1221" i="1"/>
  <c r="D1220" i="1"/>
  <c r="C1220" i="1"/>
  <c r="C1219" i="1"/>
  <c r="D1218" i="1"/>
  <c r="C1218" i="1"/>
  <c r="H1218" i="1" s="1"/>
  <c r="D1217" i="1"/>
  <c r="C1217" i="1"/>
  <c r="H1217" i="1" s="1"/>
  <c r="C1216"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C1154" i="1"/>
  <c r="D1151" i="1"/>
  <c r="C1151" i="1"/>
  <c r="H1151" i="1" s="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D1049" i="1"/>
  <c r="C1049" i="1"/>
  <c r="H1049" i="1" s="1"/>
  <c r="D1048" i="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D1027" i="1"/>
  <c r="C1027" i="1"/>
  <c r="H1027" i="1" s="1"/>
  <c r="D1026" i="1"/>
  <c r="C1026" i="1"/>
  <c r="H1026" i="1" s="1"/>
  <c r="D1025" i="1"/>
  <c r="C1025" i="1"/>
  <c r="D1024" i="1"/>
  <c r="C1024" i="1"/>
  <c r="H1024" i="1" s="1"/>
  <c r="D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D1007" i="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D998" i="1"/>
  <c r="C998" i="1"/>
  <c r="D997" i="1"/>
  <c r="C997" i="1"/>
  <c r="D996" i="1"/>
  <c r="C996" i="1"/>
  <c r="D995" i="1"/>
  <c r="C995" i="1"/>
  <c r="H995" i="1" s="1"/>
  <c r="D994" i="1"/>
  <c r="C994" i="1"/>
  <c r="H994" i="1" s="1"/>
  <c r="D993" i="1"/>
  <c r="C993" i="1"/>
  <c r="D992" i="1"/>
  <c r="C992" i="1"/>
  <c r="H992" i="1" s="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D881" i="1"/>
  <c r="C881" i="1"/>
  <c r="G881" i="1" s="1"/>
  <c r="D880" i="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D741" i="1"/>
  <c r="C741" i="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D713" i="1"/>
  <c r="C713" i="1"/>
  <c r="D712" i="1"/>
  <c r="H712" i="1" s="1"/>
  <c r="C712" i="1"/>
  <c r="D711" i="1"/>
  <c r="C711" i="1"/>
  <c r="D710" i="1"/>
  <c r="C710" i="1"/>
  <c r="D709" i="1"/>
  <c r="H709" i="1" s="1"/>
  <c r="C709" i="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C649" i="1"/>
  <c r="H648" i="1"/>
  <c r="D648" i="1"/>
  <c r="C648" i="1"/>
  <c r="G648" i="1" s="1"/>
  <c r="D647" i="1"/>
  <c r="C647" i="1"/>
  <c r="H646" i="1"/>
  <c r="D646" i="1"/>
  <c r="C646" i="1"/>
  <c r="G646" i="1" s="1"/>
  <c r="D645" i="1"/>
  <c r="C645" i="1"/>
  <c r="D644" i="1"/>
  <c r="C644" i="1"/>
  <c r="G644" i="1" s="1"/>
  <c r="D643" i="1"/>
  <c r="H643" i="1" s="1"/>
  <c r="C643" i="1"/>
  <c r="D642" i="1"/>
  <c r="C642" i="1"/>
  <c r="G642" i="1" s="1"/>
  <c r="D641" i="1"/>
  <c r="C641" i="1"/>
  <c r="D637" i="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D600" i="1"/>
  <c r="C600" i="1"/>
  <c r="D599" i="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D490" i="1"/>
  <c r="C490" i="1"/>
  <c r="G490" i="1" s="1"/>
  <c r="D489" i="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C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H413" i="1"/>
  <c r="D413" i="1"/>
  <c r="C413" i="1"/>
  <c r="G413" i="1" s="1"/>
  <c r="D412" i="1"/>
  <c r="C412" i="1"/>
  <c r="D411" i="1"/>
  <c r="C411" i="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C374"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C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C294" i="1"/>
  <c r="D292" i="1"/>
  <c r="H292" i="1" s="1"/>
  <c r="C292" i="1"/>
  <c r="H291" i="1"/>
  <c r="D291" i="1"/>
  <c r="C291" i="1"/>
  <c r="G291" i="1" s="1"/>
  <c r="D290" i="1"/>
  <c r="H290" i="1" s="1"/>
  <c r="C290" i="1"/>
  <c r="D289" i="1"/>
  <c r="C289" i="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H260" i="1"/>
  <c r="D260" i="1"/>
  <c r="C260" i="1"/>
  <c r="G260" i="1" s="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C207" i="1"/>
  <c r="D206" i="1"/>
  <c r="C206" i="1"/>
  <c r="G206" i="1" s="1"/>
  <c r="D205" i="1"/>
  <c r="H205" i="1" s="1"/>
  <c r="C205" i="1"/>
  <c r="D204" i="1"/>
  <c r="C204" i="1"/>
  <c r="G204" i="1" s="1"/>
  <c r="D203" i="1"/>
  <c r="H203" i="1" s="1"/>
  <c r="C203" i="1"/>
  <c r="H202" i="1"/>
  <c r="D202" i="1"/>
  <c r="C202" i="1"/>
  <c r="G202" i="1" s="1"/>
  <c r="D201" i="1"/>
  <c r="H201" i="1" s="1"/>
  <c r="C201" i="1"/>
  <c r="H200" i="1"/>
  <c r="D200" i="1"/>
  <c r="C200" i="1"/>
  <c r="G200" i="1" s="1"/>
  <c r="D199" i="1"/>
  <c r="H199" i="1" s="1"/>
  <c r="C199" i="1"/>
  <c r="D198" i="1"/>
  <c r="C198" i="1"/>
  <c r="G198" i="1" s="1"/>
  <c r="D197" i="1"/>
  <c r="H197" i="1" s="1"/>
  <c r="C197" i="1"/>
  <c r="H196" i="1"/>
  <c r="D196" i="1"/>
  <c r="C196" i="1"/>
  <c r="G196" i="1" s="1"/>
  <c r="D195" i="1"/>
  <c r="H195" i="1" s="1"/>
  <c r="C195" i="1"/>
  <c r="H194" i="1"/>
  <c r="D194" i="1"/>
  <c r="C194" i="1"/>
  <c r="G194" i="1" s="1"/>
  <c r="D193" i="1"/>
  <c r="H193" i="1" s="1"/>
  <c r="C193" i="1"/>
  <c r="D192" i="1"/>
  <c r="D191" i="1"/>
  <c r="C191" i="1"/>
  <c r="D190" i="1"/>
  <c r="C190" i="1"/>
  <c r="D189" i="1"/>
  <c r="C189" i="1"/>
  <c r="H188" i="1"/>
  <c r="D188" i="1"/>
  <c r="C188" i="1"/>
  <c r="G188" i="1" s="1"/>
  <c r="D187" i="1"/>
  <c r="H187" i="1" s="1"/>
  <c r="C187" i="1"/>
  <c r="D186" i="1"/>
  <c r="C186" i="1"/>
  <c r="G186" i="1" s="1"/>
  <c r="D185" i="1"/>
  <c r="H185" i="1" s="1"/>
  <c r="C185" i="1"/>
  <c r="D184" i="1"/>
  <c r="C184" i="1"/>
  <c r="D183" i="1"/>
  <c r="C183" i="1"/>
  <c r="D182" i="1"/>
  <c r="C182" i="1"/>
  <c r="D181" i="1"/>
  <c r="C181" i="1"/>
  <c r="D180" i="1"/>
  <c r="C180" i="1"/>
  <c r="G180" i="1" s="1"/>
  <c r="D179" i="1"/>
  <c r="C179" i="1"/>
  <c r="D178" i="1"/>
  <c r="C178" i="1"/>
  <c r="D177" i="1"/>
  <c r="C177" i="1"/>
  <c r="D176" i="1"/>
  <c r="C176" i="1"/>
  <c r="D175" i="1"/>
  <c r="C175" i="1"/>
  <c r="D174" i="1"/>
  <c r="C174" i="1"/>
  <c r="D173" i="1"/>
  <c r="C173" i="1"/>
  <c r="H172" i="1"/>
  <c r="D172" i="1"/>
  <c r="C172" i="1"/>
  <c r="G172" i="1" s="1"/>
  <c r="D171" i="1"/>
  <c r="H171" i="1" s="1"/>
  <c r="C171" i="1"/>
  <c r="D170" i="1"/>
  <c r="C170" i="1"/>
  <c r="D169" i="1"/>
  <c r="H169" i="1" s="1"/>
  <c r="C169" i="1"/>
  <c r="D168" i="1"/>
  <c r="C168" i="1"/>
  <c r="D167" i="1"/>
  <c r="H167" i="1" s="1"/>
  <c r="C167" i="1"/>
  <c r="D166" i="1"/>
  <c r="C166" i="1"/>
  <c r="D165" i="1"/>
  <c r="C165" i="1"/>
  <c r="H164" i="1"/>
  <c r="D164" i="1"/>
  <c r="C164" i="1"/>
  <c r="G164" i="1" s="1"/>
  <c r="D163" i="1"/>
  <c r="H163" i="1" s="1"/>
  <c r="C163" i="1"/>
  <c r="D162" i="1"/>
  <c r="C162" i="1"/>
  <c r="G162" i="1" s="1"/>
  <c r="D161" i="1"/>
  <c r="C161" i="1"/>
  <c r="D160" i="1"/>
  <c r="H158" i="1"/>
  <c r="D158" i="1"/>
  <c r="C158" i="1"/>
  <c r="G158" i="1" s="1"/>
  <c r="D157" i="1"/>
  <c r="C157" i="1"/>
  <c r="D156" i="1"/>
  <c r="C156" i="1"/>
  <c r="G156" i="1" s="1"/>
  <c r="D155" i="1"/>
  <c r="C155" i="1"/>
  <c r="D154" i="1"/>
  <c r="C154" i="1"/>
  <c r="G154" i="1" s="1"/>
  <c r="D153" i="1"/>
  <c r="H153" i="1" s="1"/>
  <c r="C153" i="1"/>
  <c r="D152" i="1"/>
  <c r="C152" i="1"/>
  <c r="D151" i="1"/>
  <c r="H151" i="1" s="1"/>
  <c r="C151" i="1"/>
  <c r="D150" i="1"/>
  <c r="C150" i="1"/>
  <c r="D149" i="1"/>
  <c r="C149"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D131" i="1"/>
  <c r="C131" i="1"/>
  <c r="D130" i="1"/>
  <c r="C130" i="1"/>
  <c r="D129" i="1"/>
  <c r="C129" i="1"/>
  <c r="D128" i="1"/>
  <c r="H128" i="1" s="1"/>
  <c r="C128" i="1"/>
  <c r="H127" i="1"/>
  <c r="D127" i="1"/>
  <c r="C127" i="1"/>
  <c r="G127" i="1" s="1"/>
  <c r="D126" i="1"/>
  <c r="H126" i="1" s="1"/>
  <c r="C126" i="1"/>
  <c r="H125" i="1"/>
  <c r="D125" i="1"/>
  <c r="C125" i="1"/>
  <c r="G125" i="1" s="1"/>
  <c r="D124" i="1"/>
  <c r="H124" i="1" s="1"/>
  <c r="C124" i="1"/>
  <c r="D123" i="1"/>
  <c r="C123" i="1"/>
  <c r="D122" i="1"/>
  <c r="H122" i="1" s="1"/>
  <c r="C122" i="1"/>
  <c r="D121" i="1"/>
  <c r="C121" i="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D81" i="1"/>
  <c r="H81" i="1" s="1"/>
  <c r="C81" i="1"/>
  <c r="D80" i="1"/>
  <c r="H80" i="1" s="1"/>
  <c r="C80" i="1"/>
  <c r="H79" i="1"/>
  <c r="D79" i="1"/>
  <c r="C79" i="1"/>
  <c r="G79"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C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C8" i="1"/>
  <c r="D7" i="1"/>
  <c r="H7" i="1" s="1"/>
  <c r="C7" i="1"/>
  <c r="G7" i="1" s="1"/>
  <c r="H6" i="1"/>
  <c r="D6" i="1"/>
  <c r="C6" i="1"/>
  <c r="G6" i="1" s="1"/>
  <c r="D5" i="1"/>
  <c r="H5" i="1" s="1"/>
  <c r="C5" i="1"/>
  <c r="G5" i="1" s="1"/>
  <c r="D4" i="1"/>
  <c r="H4" i="1" s="1"/>
  <c r="C4" i="1"/>
  <c r="G4" i="1" s="1"/>
  <c r="D3" i="1"/>
  <c r="H3" i="1" s="1"/>
  <c r="C3" i="1"/>
  <c r="G3" i="1" s="1"/>
  <c r="J1455" i="1" l="1"/>
  <c r="H1455" i="1"/>
  <c r="I1456" i="1"/>
  <c r="H1456" i="1"/>
  <c r="E152" i="4"/>
  <c r="D148" i="1" s="1"/>
  <c r="F159" i="4"/>
  <c r="F28" i="6"/>
  <c r="H1221" i="1"/>
  <c r="E238" i="5"/>
  <c r="D1215" i="1" s="1"/>
  <c r="G1215" i="1" s="1"/>
  <c r="F242" i="5"/>
  <c r="H1224" i="1"/>
  <c r="H1226" i="1"/>
  <c r="H1230" i="1"/>
  <c r="H1229" i="1"/>
  <c r="F246" i="5"/>
  <c r="H1228" i="1"/>
  <c r="H1227" i="1"/>
  <c r="F250" i="5"/>
  <c r="H1236" i="1"/>
  <c r="H1235" i="1"/>
  <c r="H1237" i="1"/>
  <c r="H1223" i="1"/>
  <c r="H1219" i="1"/>
  <c r="H1220" i="1"/>
  <c r="H1215" i="1"/>
  <c r="D1216" i="1"/>
  <c r="G1216" i="1" s="1"/>
  <c r="E206" i="5"/>
  <c r="D1154" i="1"/>
  <c r="E176" i="5"/>
  <c r="D1153" i="1" s="1"/>
  <c r="H1155" i="1"/>
  <c r="H1154" i="1"/>
  <c r="H1148" i="1"/>
  <c r="F170" i="5"/>
  <c r="F78" i="5"/>
  <c r="H1047" i="1"/>
  <c r="H1048" i="1"/>
  <c r="H1050" i="1"/>
  <c r="H1032" i="1"/>
  <c r="H1030" i="1"/>
  <c r="H1033" i="1"/>
  <c r="H1028" i="1"/>
  <c r="H1025" i="1"/>
  <c r="C1023" i="1"/>
  <c r="H1023" i="1" s="1"/>
  <c r="H1008" i="1"/>
  <c r="H1007" i="1"/>
  <c r="F29" i="5"/>
  <c r="H999" i="1"/>
  <c r="E12" i="5"/>
  <c r="E7" i="5" s="1"/>
  <c r="I20" i="3" s="1"/>
  <c r="H998" i="1"/>
  <c r="H997" i="1"/>
  <c r="D991" i="1"/>
  <c r="H996" i="1"/>
  <c r="F13" i="5"/>
  <c r="H991" i="1"/>
  <c r="H993" i="1"/>
  <c r="H1322" i="1"/>
  <c r="C1453" i="1"/>
  <c r="H1454" i="1"/>
  <c r="D5" i="7"/>
  <c r="I1455" i="1"/>
  <c r="F214" i="9"/>
  <c r="B214" i="9" s="1"/>
  <c r="E284" i="9"/>
  <c r="B284" i="9" s="1"/>
  <c r="F216" i="9"/>
  <c r="B216" i="9" s="1"/>
  <c r="C1576" i="1"/>
  <c r="G1576" i="1" s="1"/>
  <c r="G1577" i="1"/>
  <c r="G1531" i="1"/>
  <c r="D49" i="8"/>
  <c r="C1524" i="1" s="1"/>
  <c r="G1511" i="1"/>
  <c r="D24" i="8"/>
  <c r="C1499" i="1" s="1"/>
  <c r="H1499" i="1" s="1"/>
  <c r="G1497" i="1"/>
  <c r="H1492" i="1"/>
  <c r="G1509" i="1"/>
  <c r="G1491" i="1"/>
  <c r="G1487" i="1"/>
  <c r="H1486" i="1"/>
  <c r="G1503" i="1"/>
  <c r="C1483" i="1"/>
  <c r="H1483" i="1" s="1"/>
  <c r="G1485" i="1"/>
  <c r="G1501" i="1"/>
  <c r="G1499" i="1"/>
  <c r="G1483" i="1"/>
  <c r="G741" i="1"/>
  <c r="G713" i="1"/>
  <c r="F218" i="9"/>
  <c r="B218" i="9" s="1"/>
  <c r="G711" i="1"/>
  <c r="G709" i="1"/>
  <c r="E274" i="9"/>
  <c r="B274" i="9" s="1"/>
  <c r="F652" i="4"/>
  <c r="F605" i="4"/>
  <c r="G600" i="1"/>
  <c r="G289" i="1"/>
  <c r="G411" i="1"/>
  <c r="F223" i="9"/>
  <c r="B223" i="9" s="1"/>
  <c r="G190" i="1"/>
  <c r="G184" i="1"/>
  <c r="F188" i="4"/>
  <c r="F221" i="9"/>
  <c r="B221" i="9" s="1"/>
  <c r="G182" i="1"/>
  <c r="F219" i="9"/>
  <c r="B219" i="9" s="1"/>
  <c r="F177" i="4"/>
  <c r="G178" i="1"/>
  <c r="G176" i="1"/>
  <c r="G174" i="1"/>
  <c r="G170" i="1"/>
  <c r="G168" i="1"/>
  <c r="F169" i="4"/>
  <c r="G166" i="1"/>
  <c r="E163" i="4"/>
  <c r="F217" i="9"/>
  <c r="B217" i="9" s="1"/>
  <c r="F153" i="4"/>
  <c r="G152" i="1"/>
  <c r="G150" i="1"/>
  <c r="G81" i="1"/>
  <c r="G129" i="1"/>
  <c r="G131" i="1"/>
  <c r="F133" i="4"/>
  <c r="G121" i="1"/>
  <c r="G123" i="1"/>
  <c r="E280" i="9"/>
  <c r="B280" i="9" s="1"/>
  <c r="D245" i="5"/>
  <c r="D12" i="5"/>
  <c r="D7" i="5" s="1"/>
  <c r="H881" i="1"/>
  <c r="E102" i="9"/>
  <c r="B102" i="9" s="1"/>
  <c r="H880" i="1"/>
  <c r="H741" i="1"/>
  <c r="E54" i="9"/>
  <c r="B54" i="9" s="1"/>
  <c r="H713" i="1"/>
  <c r="E42" i="9"/>
  <c r="B42" i="9" s="1"/>
  <c r="H711" i="1"/>
  <c r="H710" i="1"/>
  <c r="H649" i="1"/>
  <c r="E22" i="9"/>
  <c r="B22" i="9" s="1"/>
  <c r="H647" i="1"/>
  <c r="H644" i="1"/>
  <c r="H645" i="1"/>
  <c r="H642" i="1"/>
  <c r="H641" i="1"/>
  <c r="H599" i="1"/>
  <c r="E143" i="9"/>
  <c r="B143" i="9" s="1"/>
  <c r="H600" i="1"/>
  <c r="H490" i="1"/>
  <c r="H489" i="1"/>
  <c r="D363" i="4"/>
  <c r="H373" i="1"/>
  <c r="H374" i="1"/>
  <c r="H289" i="1"/>
  <c r="H411" i="1"/>
  <c r="H412" i="1"/>
  <c r="D644" i="4"/>
  <c r="H206" i="1"/>
  <c r="H207" i="1"/>
  <c r="D196" i="4"/>
  <c r="H198" i="1"/>
  <c r="H204" i="1"/>
  <c r="H191" i="1"/>
  <c r="H190" i="1"/>
  <c r="H189" i="1"/>
  <c r="H186" i="1"/>
  <c r="H184" i="1"/>
  <c r="E46" i="9"/>
  <c r="B46" i="9" s="1"/>
  <c r="H183" i="1"/>
  <c r="H182" i="1"/>
  <c r="E44" i="9"/>
  <c r="B44" i="9" s="1"/>
  <c r="H181" i="1"/>
  <c r="H180" i="1"/>
  <c r="H179" i="1"/>
  <c r="H178" i="1"/>
  <c r="H177" i="1"/>
  <c r="H176" i="1"/>
  <c r="H175" i="1"/>
  <c r="H174" i="1"/>
  <c r="D163" i="4"/>
  <c r="H173" i="1"/>
  <c r="H170" i="1"/>
  <c r="H168" i="1"/>
  <c r="H166" i="1"/>
  <c r="H165" i="1"/>
  <c r="C159" i="1"/>
  <c r="C160" i="1"/>
  <c r="G160" i="1" s="1"/>
  <c r="H162" i="1"/>
  <c r="E40" i="9"/>
  <c r="B40" i="9" s="1"/>
  <c r="H160" i="1"/>
  <c r="H161" i="1"/>
  <c r="H157" i="1"/>
  <c r="H155" i="1"/>
  <c r="D152" i="4"/>
  <c r="H156" i="1"/>
  <c r="H154" i="1"/>
  <c r="H152" i="1"/>
  <c r="H150" i="1"/>
  <c r="H149" i="1"/>
  <c r="H123" i="1"/>
  <c r="H121" i="1"/>
  <c r="H129" i="1"/>
  <c r="H130" i="1"/>
  <c r="H131" i="1"/>
  <c r="E283" i="9"/>
  <c r="B283" i="9" s="1"/>
  <c r="E26" i="9"/>
  <c r="B26" i="9" s="1"/>
  <c r="G8" i="1"/>
  <c r="H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1" i="1"/>
  <c r="G975" i="1"/>
  <c r="G979" i="1"/>
  <c r="G983" i="1"/>
  <c r="G989" i="1"/>
  <c r="G993" i="1"/>
  <c r="G997" i="1"/>
  <c r="G1001" i="1"/>
  <c r="G1005" i="1"/>
  <c r="G1009" i="1"/>
  <c r="G1013" i="1"/>
  <c r="G1017" i="1"/>
  <c r="G1021" i="1"/>
  <c r="G1025" i="1"/>
  <c r="G1029" i="1"/>
  <c r="G1033" i="1"/>
  <c r="G1037" i="1"/>
  <c r="G1041" i="1"/>
  <c r="G1045" i="1"/>
  <c r="G1048" i="1"/>
  <c r="G1052" i="1"/>
  <c r="G1056" i="1"/>
  <c r="G1060" i="1"/>
  <c r="G1064" i="1"/>
  <c r="G1066" i="1"/>
  <c r="G1070" i="1"/>
  <c r="G1074" i="1"/>
  <c r="G1078" i="1"/>
  <c r="G1082" i="1"/>
  <c r="G1086" i="1"/>
  <c r="G1090" i="1"/>
  <c r="G1094" i="1"/>
  <c r="G1098" i="1"/>
  <c r="G1102" i="1"/>
  <c r="G1106" i="1"/>
  <c r="G1110" i="1"/>
  <c r="G1114" i="1"/>
  <c r="G1118" i="1"/>
  <c r="G1122" i="1"/>
  <c r="G1125" i="1"/>
  <c r="G1129" i="1"/>
  <c r="G1133" i="1"/>
  <c r="G1137" i="1"/>
  <c r="G1141" i="1"/>
  <c r="G1145" i="1"/>
  <c r="G1149" i="1"/>
  <c r="G1154" i="1"/>
  <c r="G1158" i="1"/>
  <c r="G1162" i="1"/>
  <c r="G1166" i="1"/>
  <c r="G1170" i="1"/>
  <c r="G1174" i="1"/>
  <c r="G1178" i="1"/>
  <c r="G973" i="1"/>
  <c r="G977" i="1"/>
  <c r="G981" i="1"/>
  <c r="G987" i="1"/>
  <c r="G991" i="1"/>
  <c r="G995" i="1"/>
  <c r="G999" i="1"/>
  <c r="G1003" i="1"/>
  <c r="G1007" i="1"/>
  <c r="G1011" i="1"/>
  <c r="G1015" i="1"/>
  <c r="G1019" i="1"/>
  <c r="G1023" i="1"/>
  <c r="G1027" i="1"/>
  <c r="G1031" i="1"/>
  <c r="G1035" i="1"/>
  <c r="G1039" i="1"/>
  <c r="G1043" i="1"/>
  <c r="G1050" i="1"/>
  <c r="G1054" i="1"/>
  <c r="G1058" i="1"/>
  <c r="G1062" i="1"/>
  <c r="G1068" i="1"/>
  <c r="G1072" i="1"/>
  <c r="G1076" i="1"/>
  <c r="G1080" i="1"/>
  <c r="G1084" i="1"/>
  <c r="G1088" i="1"/>
  <c r="G1092" i="1"/>
  <c r="G1096" i="1"/>
  <c r="G1100" i="1"/>
  <c r="G1104" i="1"/>
  <c r="G1108" i="1"/>
  <c r="G1112" i="1"/>
  <c r="G1116" i="1"/>
  <c r="G1120" i="1"/>
  <c r="G1127" i="1"/>
  <c r="G1131" i="1"/>
  <c r="G1135" i="1"/>
  <c r="G1139" i="1"/>
  <c r="G1143" i="1"/>
  <c r="G1147" i="1"/>
  <c r="G1151" i="1"/>
  <c r="G1156" i="1"/>
  <c r="G1160" i="1"/>
  <c r="G1164" i="1"/>
  <c r="G1168" i="1"/>
  <c r="G1172" i="1"/>
  <c r="G1176" i="1"/>
  <c r="H1180" i="1"/>
  <c r="G1180" i="1"/>
  <c r="G1182" i="1"/>
  <c r="G1184" i="1"/>
  <c r="G1186" i="1"/>
  <c r="G1188" i="1"/>
  <c r="G1190" i="1"/>
  <c r="G1192" i="1"/>
  <c r="G1194" i="1"/>
  <c r="G1196" i="1"/>
  <c r="G1198" i="1"/>
  <c r="G1200" i="1"/>
  <c r="G1202" i="1"/>
  <c r="G1204" i="1"/>
  <c r="G1206" i="1"/>
  <c r="G1208" i="1"/>
  <c r="G1210" i="1"/>
  <c r="G1212"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G1461" i="1"/>
  <c r="G1470" i="1"/>
  <c r="J1477" i="1"/>
  <c r="H1477" i="1"/>
  <c r="G1477" i="1"/>
  <c r="I1477" i="1" s="1"/>
  <c r="J1479" i="1"/>
  <c r="H1479" i="1"/>
  <c r="G1479" i="1"/>
  <c r="G1494" i="1"/>
  <c r="H1494" i="1"/>
  <c r="G1498" i="1"/>
  <c r="H1498" i="1"/>
  <c r="G1502" i="1"/>
  <c r="H1502" i="1"/>
  <c r="G1506" i="1"/>
  <c r="H1506" i="1"/>
  <c r="G1510" i="1"/>
  <c r="H1510" i="1"/>
  <c r="G1514" i="1"/>
  <c r="H1514"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H1576" i="1"/>
  <c r="G1580" i="1"/>
  <c r="H1580" i="1"/>
  <c r="F202" i="4"/>
  <c r="F264" i="4"/>
  <c r="D298" i="4"/>
  <c r="F299" i="4"/>
  <c r="F114" i="6"/>
  <c r="H27" i="3"/>
  <c r="H970"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8" i="1"/>
  <c r="J1445" i="1"/>
  <c r="G1454" i="1"/>
  <c r="J1460" i="1"/>
  <c r="H1460" i="1"/>
  <c r="G1460" i="1"/>
  <c r="J1476" i="1"/>
  <c r="H1476" i="1"/>
  <c r="G1476" i="1"/>
  <c r="I1476" i="1" s="1"/>
  <c r="J1478" i="1"/>
  <c r="H1478" i="1"/>
  <c r="G1478" i="1"/>
  <c r="G1480" i="1"/>
  <c r="H1480" i="1"/>
  <c r="G1496" i="1"/>
  <c r="H1496" i="1"/>
  <c r="G1500" i="1"/>
  <c r="H1500" i="1"/>
  <c r="G1504" i="1"/>
  <c r="H1504" i="1"/>
  <c r="G1508" i="1"/>
  <c r="H1508" i="1"/>
  <c r="G1512" i="1"/>
  <c r="H1512" i="1"/>
  <c r="G1516" i="1"/>
  <c r="H1516"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7" i="4"/>
  <c r="D6" i="4"/>
  <c r="F8" i="4"/>
  <c r="F164" i="4"/>
  <c r="F216" i="4"/>
  <c r="F236" i="4"/>
  <c r="F331" i="4"/>
  <c r="D350" i="4"/>
  <c r="F383" i="4"/>
  <c r="F516" i="4"/>
  <c r="G286" i="9"/>
  <c r="E286" i="9" s="1"/>
  <c r="B286" i="9" s="1"/>
  <c r="D87" i="5"/>
  <c r="F88" i="5"/>
  <c r="F142" i="5"/>
  <c r="G292" i="9"/>
  <c r="F206" i="5"/>
  <c r="F207" i="5"/>
  <c r="E141" i="6"/>
  <c r="I24" i="3"/>
  <c r="F118" i="6"/>
  <c r="F130" i="6"/>
  <c r="D43" i="8"/>
  <c r="C1519" i="1"/>
  <c r="J1459" i="1"/>
  <c r="G1459" i="1"/>
  <c r="I1459" i="1" s="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50" i="4"/>
  <c r="D46" i="1" s="1"/>
  <c r="H46" i="1" s="1"/>
  <c r="E82" i="4"/>
  <c r="D78" i="1" s="1"/>
  <c r="H78" i="1" s="1"/>
  <c r="F134" i="4"/>
  <c r="F140" i="4"/>
  <c r="H20" i="9"/>
  <c r="G20" i="9"/>
  <c r="E299" i="4"/>
  <c r="F345" i="4"/>
  <c r="F351" i="4"/>
  <c r="E351" i="4"/>
  <c r="F397" i="4"/>
  <c r="F417" i="4"/>
  <c r="D421" i="4"/>
  <c r="F422" i="4"/>
  <c r="D459" i="4"/>
  <c r="F460" i="4"/>
  <c r="E484" i="4"/>
  <c r="D478" i="1" s="1"/>
  <c r="H478" i="1" s="1"/>
  <c r="D529" i="4"/>
  <c r="F530" i="4"/>
  <c r="D567" i="4"/>
  <c r="F568" i="4"/>
  <c r="D593" i="4"/>
  <c r="F594" i="4"/>
  <c r="D625" i="4"/>
  <c r="F626" i="4"/>
  <c r="F69" i="5"/>
  <c r="D68" i="5"/>
  <c r="F70" i="5"/>
  <c r="F36" i="6"/>
  <c r="F90" i="6"/>
  <c r="D42" i="8"/>
  <c r="C1481" i="1"/>
  <c r="D643" i="4"/>
  <c r="F416" i="4"/>
  <c r="E644" i="4"/>
  <c r="D638" i="1" s="1"/>
  <c r="E142" i="9"/>
  <c r="B142" i="9" s="1"/>
  <c r="F603" i="4"/>
  <c r="F8" i="5"/>
  <c r="H287" i="9"/>
  <c r="E146" i="5"/>
  <c r="D1124" i="1" s="1"/>
  <c r="H1124" i="1" s="1"/>
  <c r="G289" i="9"/>
  <c r="E289" i="9" s="1"/>
  <c r="B289" i="9" s="1"/>
  <c r="D176" i="5"/>
  <c r="G291" i="9"/>
  <c r="E291" i="9" s="1"/>
  <c r="B291" i="9" s="1"/>
  <c r="F190" i="5"/>
  <c r="F191" i="5"/>
  <c r="F239" i="5"/>
  <c r="E245" i="5"/>
  <c r="D1222" i="1" s="1"/>
  <c r="F259" i="5"/>
  <c r="D141" i="6"/>
  <c r="F5" i="6"/>
  <c r="F6" i="6"/>
  <c r="E287" i="9"/>
  <c r="B287" i="9" s="1"/>
  <c r="F149" i="5"/>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G160" i="9"/>
  <c r="E160" i="9" s="1"/>
  <c r="B160" i="9" s="1"/>
  <c r="B227" i="9"/>
  <c r="B229" i="9"/>
  <c r="B231" i="9"/>
  <c r="B233" i="9"/>
  <c r="B235" i="9"/>
  <c r="B237" i="9"/>
  <c r="B239" i="9"/>
  <c r="B241" i="9"/>
  <c r="B243" i="9"/>
  <c r="B245" i="9"/>
  <c r="B247" i="9"/>
  <c r="B249" i="9"/>
  <c r="B251" i="9"/>
  <c r="B253" i="9"/>
  <c r="B255" i="9"/>
  <c r="B257" i="9"/>
  <c r="B259" i="9"/>
  <c r="B261" i="9"/>
  <c r="B263" i="9"/>
  <c r="B265" i="9"/>
  <c r="B267" i="9"/>
  <c r="B269" i="9"/>
  <c r="G299" i="9" l="1"/>
  <c r="E299" i="9" s="1"/>
  <c r="E298" i="9" s="1"/>
  <c r="F238" i="5"/>
  <c r="H1216" i="1"/>
  <c r="H292" i="9"/>
  <c r="E292" i="9" s="1"/>
  <c r="B292" i="9" s="1"/>
  <c r="D1183" i="1"/>
  <c r="I22" i="3"/>
  <c r="D985" i="1"/>
  <c r="D990" i="1"/>
  <c r="G297" i="9"/>
  <c r="E297" i="9" s="1"/>
  <c r="H29" i="3"/>
  <c r="C1436" i="1"/>
  <c r="G1453" i="1"/>
  <c r="H1453" i="1"/>
  <c r="G294" i="9"/>
  <c r="E294" i="9" s="1"/>
  <c r="B294" i="9" s="1"/>
  <c r="F163" i="4"/>
  <c r="E151" i="4"/>
  <c r="D159" i="1"/>
  <c r="H159" i="1" s="1"/>
  <c r="F245" i="5"/>
  <c r="C1222" i="1"/>
  <c r="G1222" i="1" s="1"/>
  <c r="D237" i="5"/>
  <c r="F12" i="5"/>
  <c r="C990" i="1"/>
  <c r="F363" i="4"/>
  <c r="C358" i="1"/>
  <c r="F644" i="4"/>
  <c r="C638" i="1"/>
  <c r="H638" i="1" s="1"/>
  <c r="F196" i="4"/>
  <c r="C192" i="1"/>
  <c r="D151" i="4"/>
  <c r="D289" i="4" s="1"/>
  <c r="D290" i="4" s="1"/>
  <c r="F152" i="4"/>
  <c r="C148" i="1"/>
  <c r="E20" i="9"/>
  <c r="E19" i="9" s="1"/>
  <c r="B191" i="9"/>
  <c r="F141" i="6"/>
  <c r="H28" i="3"/>
  <c r="C1435" i="1"/>
  <c r="F176" i="5"/>
  <c r="D175" i="5"/>
  <c r="H22" i="3"/>
  <c r="C1153" i="1"/>
  <c r="E68" i="5"/>
  <c r="F68" i="5" s="1"/>
  <c r="F7" i="5"/>
  <c r="H20" i="3"/>
  <c r="D6" i="5"/>
  <c r="C985" i="1"/>
  <c r="H1481" i="1"/>
  <c r="G1481" i="1"/>
  <c r="F625" i="4"/>
  <c r="C619" i="1"/>
  <c r="F593" i="4"/>
  <c r="C587" i="1"/>
  <c r="F567" i="4"/>
  <c r="C561" i="1"/>
  <c r="F529" i="4"/>
  <c r="D528" i="4"/>
  <c r="C523" i="1"/>
  <c r="E350" i="4"/>
  <c r="D346" i="1"/>
  <c r="I1474" i="1"/>
  <c r="I1472" i="1"/>
  <c r="I1467" i="1"/>
  <c r="I1465" i="1"/>
  <c r="I1463" i="1"/>
  <c r="I35" i="3"/>
  <c r="C1518" i="1"/>
  <c r="I28" i="3"/>
  <c r="D1435" i="1"/>
  <c r="F87" i="5"/>
  <c r="C1065" i="1"/>
  <c r="E420" i="4"/>
  <c r="D408" i="4"/>
  <c r="F350" i="4"/>
  <c r="C345" i="1"/>
  <c r="E6" i="4"/>
  <c r="F6" i="4" s="1"/>
  <c r="D412" i="4"/>
  <c r="H16" i="3"/>
  <c r="C2" i="1"/>
  <c r="I1478" i="1"/>
  <c r="I1460" i="1"/>
  <c r="I1479" i="1"/>
  <c r="I1443" i="1"/>
  <c r="I1441" i="1"/>
  <c r="I1439" i="1"/>
  <c r="G1124" i="1"/>
  <c r="G638" i="1"/>
  <c r="E164" i="9"/>
  <c r="B164" i="9" s="1"/>
  <c r="B299" i="9"/>
  <c r="F643" i="4"/>
  <c r="C637" i="1"/>
  <c r="K1432" i="9"/>
  <c r="G295" i="9"/>
  <c r="E295" i="9" s="1"/>
  <c r="B295" i="9" s="1"/>
  <c r="I34" i="3"/>
  <c r="C1517" i="1"/>
  <c r="E237" i="5"/>
  <c r="H21" i="3"/>
  <c r="C1046" i="1"/>
  <c r="F459" i="4"/>
  <c r="C453" i="1"/>
  <c r="F421" i="4"/>
  <c r="D420" i="4"/>
  <c r="C415" i="1"/>
  <c r="E298" i="4"/>
  <c r="D294" i="1"/>
  <c r="H1519" i="1"/>
  <c r="G1519" i="1"/>
  <c r="H1222" i="1"/>
  <c r="F298" i="4"/>
  <c r="D407" i="4"/>
  <c r="C293" i="1"/>
  <c r="G478" i="1"/>
  <c r="G78" i="1"/>
  <c r="G46" i="1"/>
  <c r="H1183" i="1" l="1"/>
  <c r="G1183" i="1"/>
  <c r="H1436" i="1"/>
  <c r="G1436" i="1"/>
  <c r="E296" i="9"/>
  <c r="I10" i="3" s="1"/>
  <c r="B297" i="9"/>
  <c r="G159" i="1"/>
  <c r="I17" i="3"/>
  <c r="D147" i="1"/>
  <c r="E289" i="4"/>
  <c r="F289" i="4" s="1"/>
  <c r="B20" i="9"/>
  <c r="F237" i="5"/>
  <c r="H23" i="3"/>
  <c r="C1214" i="1"/>
  <c r="H990" i="1"/>
  <c r="G990" i="1"/>
  <c r="G358" i="1"/>
  <c r="H358" i="1"/>
  <c r="G192" i="1"/>
  <c r="H192" i="1"/>
  <c r="C147" i="1"/>
  <c r="G147" i="1" s="1"/>
  <c r="F151" i="4"/>
  <c r="H17" i="3"/>
  <c r="G148" i="1"/>
  <c r="H148" i="1"/>
  <c r="F407" i="4"/>
  <c r="C402" i="1"/>
  <c r="E407" i="4"/>
  <c r="D402" i="1" s="1"/>
  <c r="D293" i="1"/>
  <c r="D635" i="4"/>
  <c r="F420" i="4"/>
  <c r="C414" i="1"/>
  <c r="G453" i="1"/>
  <c r="H453" i="1"/>
  <c r="H1517" i="1"/>
  <c r="G1517" i="1"/>
  <c r="G637" i="1"/>
  <c r="H637" i="1"/>
  <c r="C286" i="1"/>
  <c r="E290" i="4"/>
  <c r="D286" i="1" s="1"/>
  <c r="I16" i="3"/>
  <c r="E412" i="4"/>
  <c r="F412" i="4" s="1"/>
  <c r="D2" i="1"/>
  <c r="E291" i="4"/>
  <c r="D287" i="1" s="1"/>
  <c r="G345" i="1"/>
  <c r="F408" i="4"/>
  <c r="C403" i="1"/>
  <c r="H1065" i="1"/>
  <c r="G1065" i="1"/>
  <c r="G1518" i="1"/>
  <c r="H1518" i="1"/>
  <c r="D291" i="4"/>
  <c r="D413" i="4"/>
  <c r="C285" i="1"/>
  <c r="E408" i="4"/>
  <c r="D403" i="1" s="1"/>
  <c r="D345" i="1"/>
  <c r="H345" i="1" s="1"/>
  <c r="F528" i="4"/>
  <c r="D636" i="4"/>
  <c r="C522" i="1"/>
  <c r="G561" i="1"/>
  <c r="H561" i="1"/>
  <c r="G587" i="1"/>
  <c r="H587" i="1"/>
  <c r="G619" i="1"/>
  <c r="H619" i="1"/>
  <c r="G276" i="9"/>
  <c r="C984" i="1"/>
  <c r="H1153" i="1"/>
  <c r="G1153" i="1"/>
  <c r="C1152" i="1"/>
  <c r="H1435" i="1"/>
  <c r="G1435" i="1"/>
  <c r="H9" i="3"/>
  <c r="E293" i="9"/>
  <c r="G293" i="1"/>
  <c r="H293" i="1"/>
  <c r="H294" i="1"/>
  <c r="G294" i="1"/>
  <c r="G415" i="1"/>
  <c r="H415" i="1"/>
  <c r="I23" i="3"/>
  <c r="D1214" i="1"/>
  <c r="E175" i="5"/>
  <c r="D1152" i="1" s="1"/>
  <c r="H2" i="1"/>
  <c r="G2" i="1"/>
  <c r="D639" i="4"/>
  <c r="D414" i="4"/>
  <c r="C407" i="1"/>
  <c r="E635" i="4"/>
  <c r="D629" i="1" s="1"/>
  <c r="D414" i="1"/>
  <c r="E636" i="4"/>
  <c r="D630" i="1" s="1"/>
  <c r="H346" i="1"/>
  <c r="G346" i="1"/>
  <c r="G523" i="1"/>
  <c r="H523" i="1"/>
  <c r="H11" i="3"/>
  <c r="H985" i="1"/>
  <c r="G985" i="1"/>
  <c r="I21" i="3"/>
  <c r="D1046" i="1"/>
  <c r="G1046" i="1" s="1"/>
  <c r="E6" i="5"/>
  <c r="G282" i="9" l="1"/>
  <c r="E282" i="9" s="1"/>
  <c r="B282" i="9" s="1"/>
  <c r="F175" i="5"/>
  <c r="F6" i="5"/>
  <c r="E413" i="4"/>
  <c r="E414" i="4" s="1"/>
  <c r="D409" i="1" s="1"/>
  <c r="D285" i="1"/>
  <c r="G285" i="1" s="1"/>
  <c r="E415" i="4"/>
  <c r="D410" i="1" s="1"/>
  <c r="F290" i="4"/>
  <c r="H147" i="1"/>
  <c r="N3" i="9"/>
  <c r="I11" i="3"/>
  <c r="C633" i="1"/>
  <c r="K3" i="9"/>
  <c r="I9" i="3"/>
  <c r="F636" i="4"/>
  <c r="C630" i="1"/>
  <c r="G403" i="1"/>
  <c r="H403" i="1"/>
  <c r="E639" i="4"/>
  <c r="F639" i="4" s="1"/>
  <c r="D407" i="1"/>
  <c r="H407" i="1" s="1"/>
  <c r="H1046" i="1"/>
  <c r="G402" i="1"/>
  <c r="H402" i="1"/>
  <c r="H276" i="9"/>
  <c r="E276" i="9" s="1"/>
  <c r="D984" i="1"/>
  <c r="H984" i="1" s="1"/>
  <c r="G407" i="1"/>
  <c r="F414" i="4"/>
  <c r="C409" i="1"/>
  <c r="G1214" i="1"/>
  <c r="H1214" i="1"/>
  <c r="H1152" i="1"/>
  <c r="G1152" i="1"/>
  <c r="H8" i="3"/>
  <c r="G522" i="1"/>
  <c r="H522" i="1"/>
  <c r="D640" i="4"/>
  <c r="D415" i="4"/>
  <c r="C408" i="1"/>
  <c r="F291" i="4"/>
  <c r="C287" i="1"/>
  <c r="G286" i="1"/>
  <c r="H286" i="1"/>
  <c r="G414" i="1"/>
  <c r="H414" i="1"/>
  <c r="F635" i="4"/>
  <c r="C629" i="1"/>
  <c r="H285" i="1" l="1"/>
  <c r="G984" i="1"/>
  <c r="F413" i="4"/>
  <c r="D408" i="1"/>
  <c r="G408" i="1" s="1"/>
  <c r="E640" i="4"/>
  <c r="D634" i="1" s="1"/>
  <c r="M3" i="9"/>
  <c r="E641" i="4"/>
  <c r="D633" i="1"/>
  <c r="D642" i="4"/>
  <c r="C634" i="1"/>
  <c r="G629" i="1"/>
  <c r="H629" i="1"/>
  <c r="G287" i="1"/>
  <c r="H287" i="1"/>
  <c r="F415" i="4"/>
  <c r="C410" i="1"/>
  <c r="B276" i="9"/>
  <c r="E275" i="9"/>
  <c r="I8" i="3" s="1"/>
  <c r="G409" i="1"/>
  <c r="H409" i="1"/>
  <c r="G630" i="1"/>
  <c r="H630" i="1"/>
  <c r="G633" i="1"/>
  <c r="H633" i="1"/>
  <c r="D641" i="4"/>
  <c r="H408" i="1" l="1"/>
  <c r="E642" i="4"/>
  <c r="D636" i="1" s="1"/>
  <c r="F640" i="4"/>
  <c r="E646" i="4"/>
  <c r="G410" i="1"/>
  <c r="H410" i="1"/>
  <c r="D645" i="4"/>
  <c r="F641" i="4"/>
  <c r="C635" i="1"/>
  <c r="G634" i="1"/>
  <c r="H634" i="1"/>
  <c r="F642" i="4"/>
  <c r="D646" i="4"/>
  <c r="C636" i="1"/>
  <c r="D635" i="1"/>
  <c r="E645" i="4" l="1"/>
  <c r="I18" i="3" s="1"/>
  <c r="G636" i="1"/>
  <c r="H636" i="1"/>
  <c r="I19" i="3"/>
  <c r="D640" i="1"/>
  <c r="F646" i="4"/>
  <c r="C640" i="1"/>
  <c r="H19" i="3"/>
  <c r="G635" i="1"/>
  <c r="H635" i="1"/>
  <c r="F645" i="4"/>
  <c r="H18" i="3"/>
  <c r="C639" i="1"/>
  <c r="D639" i="1" l="1"/>
  <c r="G639" i="1" s="1"/>
  <c r="G640" i="1"/>
  <c r="H640" i="1"/>
  <c r="H7" i="3" l="1"/>
  <c r="I7" i="3" s="1"/>
  <c r="H639" i="1"/>
  <c r="J3" i="9" l="1"/>
  <c r="M272" i="9" s="1"/>
  <c r="K12" i="9" l="1"/>
  <c r="M15" i="9"/>
  <c r="L16" i="9"/>
  <c r="I13" i="9"/>
  <c r="I11" i="9"/>
  <c r="K6" i="9"/>
  <c r="I6" i="9"/>
  <c r="K7" i="9"/>
  <c r="H17" i="9"/>
  <c r="K5" i="9"/>
  <c r="K10" i="9"/>
  <c r="G16" i="9"/>
  <c r="K8" i="9"/>
  <c r="M16" i="9"/>
  <c r="J10" i="9"/>
  <c r="E10" i="9" s="1"/>
  <c r="B10" i="9" s="1"/>
  <c r="I5" i="9"/>
  <c r="I8" i="9"/>
  <c r="G15" i="9"/>
  <c r="J8" i="9"/>
  <c r="H18" i="9"/>
  <c r="L272" i="9"/>
  <c r="F272" i="9" s="1"/>
  <c r="J13" i="9"/>
  <c r="J9" i="9"/>
  <c r="G17" i="9"/>
  <c r="H15" i="9"/>
  <c r="J11" i="9"/>
  <c r="J7" i="9"/>
  <c r="J17" i="9"/>
  <c r="L15" i="9"/>
  <c r="K11" i="9"/>
  <c r="I9" i="9"/>
  <c r="J6" i="9"/>
  <c r="I17" i="9"/>
  <c r="I12" i="9"/>
  <c r="J5" i="9"/>
  <c r="H16" i="9"/>
  <c r="E16" i="9" s="1"/>
  <c r="J12" i="9"/>
  <c r="K9" i="9"/>
  <c r="I7" i="9"/>
  <c r="K13" i="9"/>
  <c r="G18" i="9"/>
  <c r="F16" i="9"/>
  <c r="E6" i="9"/>
  <c r="B6" i="9" s="1"/>
  <c r="E18" i="9" l="1"/>
  <c r="B18" i="9" s="1"/>
  <c r="E12" i="9"/>
  <c r="B12" i="9" s="1"/>
  <c r="E11" i="9"/>
  <c r="B11" i="9" s="1"/>
  <c r="E13" i="9"/>
  <c r="B13" i="9" s="1"/>
  <c r="E7" i="9"/>
  <c r="B7" i="9" s="1"/>
  <c r="E5" i="9"/>
  <c r="B5" i="9" s="1"/>
  <c r="E17" i="9"/>
  <c r="B17" i="9" s="1"/>
  <c r="F15" i="9"/>
  <c r="F14" i="9" s="1"/>
  <c r="E15" i="9"/>
  <c r="E14" i="9" s="1"/>
  <c r="E9" i="9"/>
  <c r="B9" i="9" s="1"/>
  <c r="E8" i="9"/>
  <c r="B8" i="9" s="1"/>
  <c r="B16" i="9"/>
  <c r="B272" i="9"/>
  <c r="F19" i="9"/>
  <c r="E4" i="9" l="1"/>
  <c r="E3" i="9" s="1"/>
  <c r="B15" i="9"/>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<sst xmlns="http://schemas.openxmlformats.org/spreadsheetml/2006/main" count="4313" uniqueCount="3393">
  <si>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</si>
  <si>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</si>
  <si>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</si>
  <si>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</si>
  <si>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</si>
  <si>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</si>
  <si>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</si>
  <si>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</si>
  <si>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</si>
  <si>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</si>
  <si>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</si>
  <si>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</si>
  <si>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</si>
  <si>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</si>
  <si>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</si>
  <si>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</si>
  <si>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</si>
  <si>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</si>
  <si>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</si>
  <si>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</si>
  <si>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</si>
  <si>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</si>
  <si>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</si>
  <si>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</si>
  <si>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</si>
  <si>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</si>
  <si>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</si>
  <si>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</si>
  <si>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</si>
  <si>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</si>
  <si>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</si>
  <si>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PAZINU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</si>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</sst>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6264995</v>
      </c>
      <c r="D2" s="6">
        <f>'PR-RAS'!E6</f>
        <v>6679494.2599999998</v>
      </c>
      <c r="E2" s="6">
        <v>0</v>
      </c>
      <c r="F2" s="6">
        <v>0</v>
      </c>
      <c r="G2" s="7">
        <f t="shared" ref="G2:G264" si="0">(B2/1000)*(C2*1+D2*2)</f>
        <v>19623.983520000002</v>
      </c>
      <c r="H2" s="7">
        <f t="shared" ref="H2:H264" si="1">ABS(C2-ROUND(C2,0))+ABS(D2-ROUND(D2,0))</f>
        <v>0.25999999977648258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0.21</v>
      </c>
      <c r="E78" s="1">
        <v>0</v>
      </c>
      <c r="F78" s="1">
        <v>0</v>
      </c>
      <c r="G78" s="2">
        <f t="shared" si="0"/>
        <v>3.2340000000000001E-2</v>
      </c>
      <c r="H78" s="2">
        <f t="shared" si="1"/>
        <v>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0.21</v>
      </c>
      <c r="E79" s="1">
        <v>0</v>
      </c>
      <c r="F79" s="1">
        <v>0</v>
      </c>
      <c r="G79" s="2">
        <f t="shared" si="0"/>
        <v>3.2759999999999997E-2</v>
      </c>
      <c r="H79" s="2">
        <f t="shared" si="1"/>
        <v>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0.21</v>
      </c>
      <c r="E81" s="1">
        <v>0</v>
      </c>
      <c r="F81" s="1">
        <v>0</v>
      </c>
      <c r="G81" s="2">
        <f t="shared" si="0"/>
        <v>3.3599999999999998E-2</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3869</v>
      </c>
      <c r="D120" s="1">
        <f>'PR-RAS'!E124</f>
        <v>3646.07</v>
      </c>
      <c r="E120" s="1">
        <v>0</v>
      </c>
      <c r="F120" s="1">
        <v>0</v>
      </c>
      <c r="G120" s="2">
        <f t="shared" si="0"/>
        <v>1328.1756599999999</v>
      </c>
      <c r="H120" s="2">
        <f t="shared" si="1"/>
        <v>7.0000000000163709E-2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3869</v>
      </c>
      <c r="D121" s="1">
        <f>'PR-RAS'!E125</f>
        <v>3646.07</v>
      </c>
      <c r="E121" s="1">
        <v>0</v>
      </c>
      <c r="F121" s="1">
        <v>0</v>
      </c>
      <c r="G121" s="2">
        <f t="shared" si="0"/>
        <v>1339.3367999999998</v>
      </c>
      <c r="H121" s="2">
        <f t="shared" si="1"/>
        <v>7.0000000000163709E-2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3869</v>
      </c>
      <c r="D123" s="1">
        <f>'PR-RAS'!E127</f>
        <v>3646.07</v>
      </c>
      <c r="E123" s="1">
        <v>0</v>
      </c>
      <c r="F123" s="1">
        <v>0</v>
      </c>
      <c r="G123" s="2">
        <f t="shared" si="0"/>
        <v>1361.6590799999999</v>
      </c>
      <c r="H123" s="2">
        <f t="shared" si="1"/>
        <v>7.0000000000163709E-2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6261126</v>
      </c>
      <c r="D129" s="1">
        <f>'PR-RAS'!E133</f>
        <v>6675847.9799999995</v>
      </c>
      <c r="E129" s="1">
        <v>0</v>
      </c>
      <c r="F129" s="1">
        <v>0</v>
      </c>
      <c r="G129" s="2">
        <f t="shared" si="0"/>
        <v>2510441.2108800001</v>
      </c>
      <c r="H129" s="2">
        <f t="shared" si="1"/>
        <v>2.0000000484287739E-2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6261126</v>
      </c>
      <c r="D130" s="1">
        <f>'PR-RAS'!E134</f>
        <v>6675847.9799999995</v>
      </c>
      <c r="E130" s="1">
        <v>0</v>
      </c>
      <c r="F130" s="1">
        <v>0</v>
      </c>
      <c r="G130" s="2">
        <f t="shared" si="0"/>
        <v>2530054.03284</v>
      </c>
      <c r="H130" s="2">
        <f t="shared" si="1"/>
        <v>2.0000000484287739E-2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6261126</v>
      </c>
      <c r="D131" s="1">
        <f>'PR-RAS'!E135</f>
        <v>6653707.0999999996</v>
      </c>
      <c r="E131" s="1">
        <v>0</v>
      </c>
      <c r="F131" s="1">
        <v>0</v>
      </c>
      <c r="G131" s="2">
        <f t="shared" si="0"/>
        <v>2543910.2259999998</v>
      </c>
      <c r="H131" s="2">
        <f t="shared" si="1"/>
        <v>9.999999962747097E-2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22140.880000000001</v>
      </c>
      <c r="E132" s="1">
        <v>0</v>
      </c>
      <c r="F132" s="1">
        <v>0</v>
      </c>
      <c r="G132" s="2">
        <f t="shared" si="0"/>
        <v>5800.9105600000003</v>
      </c>
      <c r="H132" s="2">
        <f t="shared" si="1"/>
        <v>0.11999999999898137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6249207</v>
      </c>
      <c r="D147" s="1">
        <f>'PR-RAS'!E151</f>
        <v>6671822.7799999993</v>
      </c>
      <c r="E147" s="1">
        <v>0</v>
      </c>
      <c r="F147" s="1">
        <v>0</v>
      </c>
      <c r="G147" s="2">
        <f t="shared" si="0"/>
        <v>2860556.4737599995</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4953392</v>
      </c>
      <c r="D148" s="1">
        <f>'PR-RAS'!E152</f>
        <v>5153263.47</v>
      </c>
      <c r="E148" s="1">
        <v>0</v>
      </c>
      <c r="F148" s="1">
        <v>0</v>
      </c>
      <c r="G148" s="2">
        <f t="shared" si="0"/>
        <v>2243208.0841799998</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4044182</v>
      </c>
      <c r="D149" s="1">
        <f>'PR-RAS'!E153</f>
        <v>4311679.17</v>
      </c>
      <c r="E149" s="1">
        <v>0</v>
      </c>
      <c r="F149" s="1">
        <v>0</v>
      </c>
      <c r="G149" s="2">
        <f t="shared" si="0"/>
        <v>1874795.9703199998</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4023625</v>
      </c>
      <c r="D150" s="1">
        <f>'PR-RAS'!E154</f>
        <v>4293073.51</v>
      </c>
      <c r="E150" s="1">
        <v>0</v>
      </c>
      <c r="F150" s="1">
        <v>0</v>
      </c>
      <c r="G150" s="2">
        <f t="shared" si="0"/>
        <v>1878856.0309799998</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20557</v>
      </c>
      <c r="D152" s="1">
        <f>'PR-RAS'!E156</f>
        <v>18605.66</v>
      </c>
      <c r="E152" s="1">
        <v>0</v>
      </c>
      <c r="F152" s="1">
        <v>0</v>
      </c>
      <c r="G152" s="2">
        <f t="shared" si="0"/>
        <v>8723.0163199999988</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101952</v>
      </c>
      <c r="D154" s="1">
        <f>'PR-RAS'!E158</f>
        <v>130155.88</v>
      </c>
      <c r="E154" s="1">
        <v>0</v>
      </c>
      <c r="F154" s="1">
        <v>0</v>
      </c>
      <c r="G154" s="2">
        <f t="shared" si="0"/>
        <v>55426.355280000003</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807258</v>
      </c>
      <c r="D155" s="1">
        <f>'PR-RAS'!E159</f>
        <v>711428.42</v>
      </c>
      <c r="E155" s="1">
        <v>0</v>
      </c>
      <c r="F155" s="1">
        <v>0</v>
      </c>
      <c r="G155" s="2">
        <f t="shared" si="0"/>
        <v>343437.68535999994</v>
      </c>
      <c r="H155" s="2">
        <f t="shared" si="1"/>
        <v>0.42000000004190952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139968</v>
      </c>
      <c r="D156" s="1">
        <f>'PR-RAS'!E160</f>
        <v>0</v>
      </c>
      <c r="E156" s="1">
        <v>0</v>
      </c>
      <c r="F156" s="1">
        <v>0</v>
      </c>
      <c r="G156" s="2">
        <f t="shared" si="0"/>
        <v>21695.040000000001</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667290</v>
      </c>
      <c r="D157" s="1">
        <f>'PR-RAS'!E161</f>
        <v>711428.42</v>
      </c>
      <c r="E157" s="1">
        <v>0</v>
      </c>
      <c r="F157" s="1">
        <v>0</v>
      </c>
      <c r="G157" s="2">
        <f t="shared" si="0"/>
        <v>326062.90704000002</v>
      </c>
      <c r="H157" s="2">
        <f t="shared" si="1"/>
        <v>0.42000000004190952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1217074</v>
      </c>
      <c r="D159" s="1">
        <f>'PR-RAS'!E163</f>
        <v>1510829.0499999998</v>
      </c>
      <c r="E159" s="1">
        <v>0</v>
      </c>
      <c r="F159" s="1">
        <v>0</v>
      </c>
      <c r="G159" s="2">
        <f t="shared" si="0"/>
        <v>669719.67179999989</v>
      </c>
      <c r="H159" s="2">
        <f t="shared" si="1"/>
        <v>4.9999999813735485E-2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349492</v>
      </c>
      <c r="D160" s="1">
        <f>'PR-RAS'!E164</f>
        <v>431604.13999999996</v>
      </c>
      <c r="E160" s="1">
        <v>0</v>
      </c>
      <c r="F160" s="1">
        <v>0</v>
      </c>
      <c r="G160" s="2">
        <f t="shared" si="0"/>
        <v>192819.34451999998</v>
      </c>
      <c r="H160" s="2">
        <f t="shared" si="1"/>
        <v>0.13999999995576218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18439</v>
      </c>
      <c r="D161" s="1">
        <f>'PR-RAS'!E165</f>
        <v>26845.17</v>
      </c>
      <c r="E161" s="1">
        <v>0</v>
      </c>
      <c r="F161" s="1">
        <v>0</v>
      </c>
      <c r="G161" s="2">
        <f t="shared" si="0"/>
        <v>11540.6944</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325963</v>
      </c>
      <c r="D162" s="1">
        <f>'PR-RAS'!E166</f>
        <v>404758.97</v>
      </c>
      <c r="E162" s="1">
        <v>0</v>
      </c>
      <c r="F162" s="1">
        <v>0</v>
      </c>
      <c r="G162" s="2">
        <f t="shared" si="0"/>
        <v>182812.43134000001</v>
      </c>
      <c r="H162" s="2">
        <f t="shared" si="1"/>
        <v>3.0000000027939677E-2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5090</v>
      </c>
      <c r="D163" s="1">
        <f>'PR-RAS'!E167</f>
        <v>0</v>
      </c>
      <c r="E163" s="1">
        <v>0</v>
      </c>
      <c r="F163" s="1">
        <v>0</v>
      </c>
      <c r="G163" s="2">
        <f t="shared" si="0"/>
        <v>824.58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173057</v>
      </c>
      <c r="D165" s="1">
        <f>'PR-RAS'!E169</f>
        <v>274567.44999999995</v>
      </c>
      <c r="E165" s="1">
        <v>0</v>
      </c>
      <c r="F165" s="1">
        <v>0</v>
      </c>
      <c r="G165" s="2">
        <f t="shared" si="0"/>
        <v>118439.47159999999</v>
      </c>
      <c r="H165" s="2">
        <f t="shared" si="1"/>
        <v>0.44999999995343387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90676</v>
      </c>
      <c r="D166" s="1">
        <f>'PR-RAS'!E170</f>
        <v>99960.34</v>
      </c>
      <c r="E166" s="1">
        <v>0</v>
      </c>
      <c r="F166" s="1">
        <v>0</v>
      </c>
      <c r="G166" s="2">
        <f t="shared" si="0"/>
        <v>47948.4522</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78766</v>
      </c>
      <c r="D168" s="1">
        <f>'PR-RAS'!E172</f>
        <v>172694.64</v>
      </c>
      <c r="E168" s="1">
        <v>0</v>
      </c>
      <c r="F168" s="1">
        <v>0</v>
      </c>
      <c r="G168" s="2">
        <f t="shared" si="0"/>
        <v>70833.931760000007</v>
      </c>
      <c r="H168" s="2">
        <f t="shared" si="1"/>
        <v>0.35999999998603016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3615</v>
      </c>
      <c r="D170" s="1">
        <f>'PR-RAS'!E174</f>
        <v>1912.47</v>
      </c>
      <c r="E170" s="1">
        <v>0</v>
      </c>
      <c r="F170" s="1">
        <v>0</v>
      </c>
      <c r="G170" s="2">
        <f t="shared" si="0"/>
        <v>1257.3498600000003</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674739</v>
      </c>
      <c r="D173" s="1">
        <f>'PR-RAS'!E177</f>
        <v>769013.38</v>
      </c>
      <c r="E173" s="1">
        <v>0</v>
      </c>
      <c r="F173" s="1">
        <v>0</v>
      </c>
      <c r="G173" s="2">
        <f t="shared" si="0"/>
        <v>380595.71071999992</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109706</v>
      </c>
      <c r="D174" s="1">
        <f>'PR-RAS'!E178</f>
        <v>120792.36</v>
      </c>
      <c r="E174" s="1">
        <v>0</v>
      </c>
      <c r="F174" s="1">
        <v>0</v>
      </c>
      <c r="G174" s="2">
        <f t="shared" si="0"/>
        <v>60773.294559999988</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31586</v>
      </c>
      <c r="D175" s="1">
        <f>'PR-RAS'!E179</f>
        <v>76231.61</v>
      </c>
      <c r="E175" s="1">
        <v>0</v>
      </c>
      <c r="F175" s="1">
        <v>0</v>
      </c>
      <c r="G175" s="2">
        <f t="shared" si="0"/>
        <v>32024.564279999999</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28083</v>
      </c>
      <c r="D176" s="1">
        <f>'PR-RAS'!E180</f>
        <v>18561</v>
      </c>
      <c r="E176" s="1">
        <v>0</v>
      </c>
      <c r="F176" s="1">
        <v>0</v>
      </c>
      <c r="G176" s="2">
        <f t="shared" si="0"/>
        <v>11410.875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56698</v>
      </c>
      <c r="D177" s="1">
        <f>'PR-RAS'!E181</f>
        <v>53106.86</v>
      </c>
      <c r="E177" s="1">
        <v>0</v>
      </c>
      <c r="F177" s="1">
        <v>0</v>
      </c>
      <c r="G177" s="2">
        <f t="shared" si="0"/>
        <v>28672.46272</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24511</v>
      </c>
      <c r="D178" s="1">
        <f>'PR-RAS'!E182</f>
        <v>31627.43</v>
      </c>
      <c r="E178" s="1">
        <v>0</v>
      </c>
      <c r="F178" s="1">
        <v>0</v>
      </c>
      <c r="G178" s="2">
        <f t="shared" si="0"/>
        <v>15534.557219999999</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9119</v>
      </c>
      <c r="D179" s="1">
        <f>'PR-RAS'!E183</f>
        <v>3890</v>
      </c>
      <c r="E179" s="1">
        <v>0</v>
      </c>
      <c r="F179" s="1">
        <v>0</v>
      </c>
      <c r="G179" s="2">
        <f t="shared" si="0"/>
        <v>3008.0219999999999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413119</v>
      </c>
      <c r="D180" s="1">
        <f>'PR-RAS'!E184</f>
        <v>462654.25</v>
      </c>
      <c r="E180" s="1">
        <v>0</v>
      </c>
      <c r="F180" s="1">
        <v>0</v>
      </c>
      <c r="G180" s="2">
        <f t="shared" si="0"/>
        <v>239578.52249999999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1767</v>
      </c>
      <c r="D182" s="1">
        <f>'PR-RAS'!E186</f>
        <v>1999.87</v>
      </c>
      <c r="E182" s="1">
        <v>0</v>
      </c>
      <c r="F182" s="1">
        <v>0</v>
      </c>
      <c r="G182" s="2">
        <f t="shared" si="0"/>
        <v>1043.7799399999999</v>
      </c>
      <c r="H182" s="2">
        <f t="shared" si="1"/>
        <v>0.13000000000010914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6551</v>
      </c>
      <c r="D183" s="1">
        <f>'PR-RAS'!E187</f>
        <v>8926.5</v>
      </c>
      <c r="E183" s="1">
        <v>0</v>
      </c>
      <c r="F183" s="1">
        <v>0</v>
      </c>
      <c r="G183" s="2">
        <f t="shared" si="0"/>
        <v>4441.5280000000002</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13235</v>
      </c>
      <c r="D184" s="1">
        <f>'PR-RAS'!E188</f>
        <v>26717.58</v>
      </c>
      <c r="E184" s="1">
        <v>0</v>
      </c>
      <c r="F184" s="1">
        <v>0</v>
      </c>
      <c r="G184" s="2">
        <f t="shared" si="0"/>
        <v>12200.639280000001</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2995</v>
      </c>
      <c r="D186" s="1">
        <f>'PR-RAS'!E190</f>
        <v>2951.95</v>
      </c>
      <c r="E186" s="1">
        <v>0</v>
      </c>
      <c r="F186" s="1">
        <v>0</v>
      </c>
      <c r="G186" s="2">
        <f t="shared" si="0"/>
        <v>1646.2964999999999</v>
      </c>
      <c r="H186" s="2">
        <f t="shared" si="1"/>
        <v>5.0000000000181899E-2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9350</v>
      </c>
      <c r="D189" s="1">
        <f>'PR-RAS'!E193</f>
        <v>10200</v>
      </c>
      <c r="E189" s="1">
        <v>0</v>
      </c>
      <c r="F189" s="1">
        <v>0</v>
      </c>
      <c r="G189" s="2">
        <f t="shared" si="0"/>
        <v>5593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300</v>
      </c>
      <c r="D190" s="1">
        <f>'PR-RAS'!E194</f>
        <v>12500</v>
      </c>
      <c r="E190" s="1">
        <v>0</v>
      </c>
      <c r="F190" s="1">
        <v>0</v>
      </c>
      <c r="G190" s="2">
        <f t="shared" si="0"/>
        <v>4781.7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590</v>
      </c>
      <c r="D191" s="1">
        <f>'PR-RAS'!E195</f>
        <v>1065.6300000000001</v>
      </c>
      <c r="E191" s="1">
        <v>0</v>
      </c>
      <c r="F191" s="1">
        <v>0</v>
      </c>
      <c r="G191" s="2">
        <f t="shared" si="0"/>
        <v>517.0394</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78741</v>
      </c>
      <c r="D192" s="1">
        <f>'PR-RAS'!E196</f>
        <v>7730.26</v>
      </c>
      <c r="E192" s="1">
        <v>0</v>
      </c>
      <c r="F192" s="1">
        <v>0</v>
      </c>
      <c r="G192" s="2">
        <f t="shared" si="0"/>
        <v>17992.490320000001</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847</v>
      </c>
      <c r="D198" s="1">
        <f>'PR-RAS'!E202</f>
        <v>2983.66</v>
      </c>
      <c r="E198" s="1">
        <v>0</v>
      </c>
      <c r="F198" s="1">
        <v>0</v>
      </c>
      <c r="G198" s="2">
        <f t="shared" si="0"/>
        <v>1342.4210399999999</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847</v>
      </c>
      <c r="D204" s="1">
        <f>'PR-RAS'!E208</f>
        <v>2983.66</v>
      </c>
      <c r="E204" s="1">
        <v>0</v>
      </c>
      <c r="F204" s="1">
        <v>0</v>
      </c>
      <c r="G204" s="2">
        <f t="shared" si="0"/>
        <v>1383.3069600000001</v>
      </c>
      <c r="H204" s="2">
        <f t="shared" si="1"/>
        <v>0.34000000000014552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77894</v>
      </c>
      <c r="D206" s="1">
        <f>'PR-RAS'!E210</f>
        <v>4746.6000000000004</v>
      </c>
      <c r="E206" s="1">
        <v>0</v>
      </c>
      <c r="F206" s="1">
        <v>0</v>
      </c>
      <c r="G206" s="2">
        <f t="shared" si="0"/>
        <v>17914.375999999997</v>
      </c>
      <c r="H206" s="2">
        <f t="shared" si="1"/>
        <v>0.3999999999996362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4229</v>
      </c>
      <c r="D207" s="1">
        <f>'PR-RAS'!E211</f>
        <v>4746.6000000000004</v>
      </c>
      <c r="E207" s="1">
        <v>0</v>
      </c>
      <c r="F207" s="1">
        <v>0</v>
      </c>
      <c r="G207" s="2">
        <f t="shared" si="0"/>
        <v>2826.7732000000001</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73665</v>
      </c>
      <c r="D209" s="1">
        <f>'PR-RAS'!E213</f>
        <v>0</v>
      </c>
      <c r="E209" s="1">
        <v>0</v>
      </c>
      <c r="F209" s="1">
        <v>0</v>
      </c>
      <c r="G209" s="2">
        <f t="shared" si="0"/>
        <v>15322.32</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6249207</v>
      </c>
      <c r="D285" s="1">
        <f>'PR-RAS'!E289</f>
        <v>6671822.7799999993</v>
      </c>
      <c r="E285" s="1">
        <v>0</v>
      </c>
      <c r="F285" s="1">
        <v>0</v>
      </c>
      <c r="G285" s="2">
        <f t="shared" si="8"/>
        <v>5564370.1270399988</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15788</v>
      </c>
      <c r="D286" s="1">
        <f>'PR-RAS'!E290</f>
        <v>7671.480000000447</v>
      </c>
      <c r="E286" s="1">
        <v>0</v>
      </c>
      <c r="F286" s="1">
        <v>0</v>
      </c>
      <c r="G286" s="2">
        <f t="shared" si="8"/>
        <v>8872.3236000002544</v>
      </c>
      <c r="H286" s="2">
        <f t="shared" si="9"/>
        <v>0.48000000044703484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48877</v>
      </c>
      <c r="D289" s="1">
        <f>'PR-RAS'!E293</f>
        <v>32864.230000000003</v>
      </c>
      <c r="E289" s="1">
        <v>0</v>
      </c>
      <c r="F289" s="1">
        <v>0</v>
      </c>
      <c r="G289" s="2">
        <f t="shared" si="8"/>
        <v>33006.372479999998</v>
      </c>
      <c r="H289" s="2">
        <f t="shared" si="9"/>
        <v>0.23000000000320142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116669</v>
      </c>
      <c r="D345" s="1">
        <f>'PR-RAS'!E350</f>
        <v>0</v>
      </c>
      <c r="E345" s="1">
        <v>0</v>
      </c>
      <c r="F345" s="1">
        <v>0</v>
      </c>
      <c r="G345" s="2">
        <f t="shared" si="8"/>
        <v>40134.135999999999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116669</v>
      </c>
      <c r="D358" s="1">
        <f>'PR-RAS'!E363</f>
        <v>0</v>
      </c>
      <c r="E358" s="1">
        <v>0</v>
      </c>
      <c r="F358" s="1">
        <v>0</v>
      </c>
      <c r="G358" s="2">
        <f t="shared" si="8"/>
        <v>41650.832999999999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116669</v>
      </c>
      <c r="D373" s="1">
        <f>'PR-RAS'!E378</f>
        <v>0</v>
      </c>
      <c r="E373" s="1">
        <v>0</v>
      </c>
      <c r="F373" s="1">
        <v>0</v>
      </c>
      <c r="G373" s="2">
        <f t="shared" si="8"/>
        <v>43400.868000000002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116669</v>
      </c>
      <c r="D374" s="1">
        <f>'PR-RAS'!E379</f>
        <v>0</v>
      </c>
      <c r="E374" s="1">
        <v>0</v>
      </c>
      <c r="F374" s="1">
        <v>0</v>
      </c>
      <c r="G374" s="2">
        <f t="shared" si="8"/>
        <v>43517.536999999997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116669</v>
      </c>
      <c r="D403" s="1">
        <f>'PR-RAS'!E408</f>
        <v>0</v>
      </c>
      <c r="E403" s="1">
        <v>0</v>
      </c>
      <c r="F403" s="1">
        <v>0</v>
      </c>
      <c r="G403" s="2">
        <f t="shared" si="8"/>
        <v>46900.938000000002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116668.89</v>
      </c>
      <c r="E405" s="1">
        <v>0</v>
      </c>
      <c r="F405" s="1">
        <v>0</v>
      </c>
      <c r="G405" s="2">
        <f t="shared" si="8"/>
        <v>94268.46312</v>
      </c>
      <c r="H405" s="2">
        <f t="shared" si="9"/>
        <v>0.11000000000058208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6264995</v>
      </c>
      <c r="D407" s="1">
        <f>'PR-RAS'!E412</f>
        <v>6679494.2599999998</v>
      </c>
      <c r="E407" s="1">
        <v>0</v>
      </c>
      <c r="F407" s="1">
        <v>0</v>
      </c>
      <c r="G407" s="2">
        <f t="shared" si="8"/>
        <v>7967337.3091200003</v>
      </c>
      <c r="H407" s="2">
        <f t="shared" si="9"/>
        <v>0.25999999977648258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6365876</v>
      </c>
      <c r="D408" s="1">
        <f>'PR-RAS'!E413</f>
        <v>6671822.7799999993</v>
      </c>
      <c r="E408" s="1">
        <v>0</v>
      </c>
      <c r="F408" s="1">
        <v>0</v>
      </c>
      <c r="G408" s="2">
        <f t="shared" si="8"/>
        <v>8021775.2749199988</v>
      </c>
      <c r="H408" s="2">
        <f t="shared" si="9"/>
        <v>0.22000000067055225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7671.480000000447</v>
      </c>
      <c r="E409" s="1">
        <v>0</v>
      </c>
      <c r="F409" s="1">
        <v>0</v>
      </c>
      <c r="G409" s="2">
        <f t="shared" si="8"/>
        <v>6259.9276800003645</v>
      </c>
      <c r="H409" s="2">
        <f t="shared" si="9"/>
        <v>0.48000000044703484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100881</v>
      </c>
      <c r="D410" s="1">
        <f>'PR-RAS'!E415</f>
        <v>0</v>
      </c>
      <c r="E410" s="1">
        <v>0</v>
      </c>
      <c r="F410" s="1">
        <v>0</v>
      </c>
      <c r="G410" s="2">
        <f t="shared" si="8"/>
        <v>41260.328999999998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48877</v>
      </c>
      <c r="D412" s="1">
        <f>'PR-RAS'!E417</f>
        <v>149533.12</v>
      </c>
      <c r="E412" s="1">
        <v>0</v>
      </c>
      <c r="F412" s="1">
        <v>0</v>
      </c>
      <c r="G412" s="2">
        <f t="shared" si="8"/>
        <v>143004.67163999999</v>
      </c>
      <c r="H412" s="2">
        <f t="shared" si="9"/>
        <v>0.11999999999534339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116669</v>
      </c>
      <c r="D414" s="1">
        <f>'PR-RAS'!E420</f>
        <v>0</v>
      </c>
      <c r="E414" s="1">
        <v>0</v>
      </c>
      <c r="F414" s="1">
        <v>0</v>
      </c>
      <c r="G414" s="2">
        <f t="shared" si="8"/>
        <v>48184.296999999999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116669</v>
      </c>
      <c r="D478" s="1">
        <f>'PR-RAS'!E484</f>
        <v>0</v>
      </c>
      <c r="E478" s="1">
        <v>0</v>
      </c>
      <c r="F478" s="1">
        <v>0</v>
      </c>
      <c r="G478" s="2">
        <f t="shared" si="8"/>
        <v>55651.112999999998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116669</v>
      </c>
      <c r="D489" s="1">
        <f>'PR-RAS'!E495</f>
        <v>0</v>
      </c>
      <c r="E489" s="1">
        <v>0</v>
      </c>
      <c r="F489" s="1">
        <v>0</v>
      </c>
      <c r="G489" s="2">
        <f t="shared" si="8"/>
        <v>56934.472000000002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116669</v>
      </c>
      <c r="D490" s="1">
        <f>'PR-RAS'!E496</f>
        <v>0</v>
      </c>
      <c r="E490" s="1">
        <v>0</v>
      </c>
      <c r="F490" s="1">
        <v>0</v>
      </c>
      <c r="G490" s="2">
        <f t="shared" si="8"/>
        <v>57051.140999999996</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5434</v>
      </c>
      <c r="D522" s="1">
        <f>'PR-RAS'!E528</f>
        <v>22140.98</v>
      </c>
      <c r="E522" s="1">
        <v>0</v>
      </c>
      <c r="F522" s="1">
        <v>0</v>
      </c>
      <c r="G522" s="2">
        <f t="shared" ref="G522:G809" si="10">(B522/1000)*(C522*1+D522*2)</f>
        <v>25902.015159999999</v>
      </c>
      <c r="H522" s="2">
        <f t="shared" ref="H522:H809" si="11">ABS(C522-ROUND(C522,0))+ABS(D522-ROUND(D522,0))</f>
        <v>2.0000000000436557E-2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5434</v>
      </c>
      <c r="D587" s="1">
        <f>'PR-RAS'!E593</f>
        <v>22140.98</v>
      </c>
      <c r="E587" s="1">
        <v>0</v>
      </c>
      <c r="F587" s="1">
        <v>0</v>
      </c>
      <c r="G587" s="2">
        <f t="shared" si="10"/>
        <v>29133.552559999996</v>
      </c>
      <c r="H587" s="2">
        <f t="shared" si="11"/>
        <v>2.0000000000436557E-2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5434</v>
      </c>
      <c r="D599" s="1">
        <f>'PR-RAS'!E605</f>
        <v>22140.98</v>
      </c>
      <c r="E599" s="1">
        <v>0</v>
      </c>
      <c r="F599" s="1">
        <v>0</v>
      </c>
      <c r="G599" s="2">
        <f t="shared" si="10"/>
        <v>29730.144079999998</v>
      </c>
      <c r="H599" s="2">
        <f t="shared" si="11"/>
        <v>2.0000000000436557E-2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5434</v>
      </c>
      <c r="D600" s="1">
        <f>'PR-RAS'!E606</f>
        <v>22140.98</v>
      </c>
      <c r="E600" s="1">
        <v>0</v>
      </c>
      <c r="F600" s="1">
        <v>0</v>
      </c>
      <c r="G600" s="2">
        <f t="shared" si="10"/>
        <v>29779.86004</v>
      </c>
      <c r="H600" s="2">
        <f t="shared" si="11"/>
        <v>2.0000000000436557E-2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111235</v>
      </c>
      <c r="D629" s="1">
        <f>'PR-RAS'!E635</f>
        <v>0</v>
      </c>
      <c r="E629" s="1">
        <v>0</v>
      </c>
      <c r="F629" s="1">
        <v>0</v>
      </c>
      <c r="G629" s="2">
        <f t="shared" si="10"/>
        <v>69855.58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22140.98</v>
      </c>
      <c r="E630" s="1">
        <v>0</v>
      </c>
      <c r="F630" s="1">
        <v>0</v>
      </c>
      <c r="G630" s="2">
        <f t="shared" si="10"/>
        <v>27853.35284</v>
      </c>
      <c r="H630" s="2">
        <f t="shared" si="11"/>
        <v>2.0000000000436557E-2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111235.1</v>
      </c>
      <c r="E631" s="1">
        <v>0</v>
      </c>
      <c r="F631" s="1">
        <v>0</v>
      </c>
      <c r="G631" s="2">
        <f t="shared" si="10"/>
        <v>140156.226</v>
      </c>
      <c r="H631" s="2">
        <f t="shared" si="11"/>
        <v>0.10000000000582077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6381664</v>
      </c>
      <c r="D633" s="1">
        <f>'PR-RAS'!E639</f>
        <v>6679494.2599999998</v>
      </c>
      <c r="E633" s="1">
        <v>0</v>
      </c>
      <c r="F633" s="1">
        <v>0</v>
      </c>
      <c r="G633" s="2">
        <f t="shared" si="10"/>
        <v>12476092.39264</v>
      </c>
      <c r="H633" s="2">
        <f t="shared" si="11"/>
        <v>0.25999999977648258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6371310</v>
      </c>
      <c r="D634" s="1">
        <f>'PR-RAS'!E640</f>
        <v>6693963.7599999998</v>
      </c>
      <c r="E634" s="1">
        <v>0</v>
      </c>
      <c r="F634" s="1">
        <v>0</v>
      </c>
      <c r="G634" s="2">
        <f t="shared" si="10"/>
        <v>12507597.350159999</v>
      </c>
      <c r="H634" s="2">
        <f t="shared" si="11"/>
        <v>0.24000000022351742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10354</v>
      </c>
      <c r="D635" s="1">
        <f>'PR-RAS'!E641</f>
        <v>0</v>
      </c>
      <c r="E635" s="1">
        <v>0</v>
      </c>
      <c r="F635" s="1">
        <v>0</v>
      </c>
      <c r="G635" s="2">
        <f t="shared" si="10"/>
        <v>6564.4359999999997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14469.5</v>
      </c>
      <c r="E636" s="1">
        <v>0</v>
      </c>
      <c r="F636" s="1">
        <v>0</v>
      </c>
      <c r="G636" s="2">
        <f t="shared" si="10"/>
        <v>18376.264999999999</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48877</v>
      </c>
      <c r="D638" s="1">
        <f>'PR-RAS'!E644</f>
        <v>38298.01999999999</v>
      </c>
      <c r="E638" s="1">
        <v>0</v>
      </c>
      <c r="F638" s="1">
        <v>0</v>
      </c>
      <c r="G638" s="2">
        <f t="shared" si="10"/>
        <v>79926.326479999989</v>
      </c>
      <c r="H638" s="2">
        <f t="shared" si="11"/>
        <v>1.9999999989522621E-2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38523</v>
      </c>
      <c r="D640" s="1">
        <f>'PR-RAS'!E646</f>
        <v>52767.51999999999</v>
      </c>
      <c r="E640" s="1">
        <v>0</v>
      </c>
      <c r="F640" s="1">
        <v>0</v>
      </c>
      <c r="G640" s="2">
        <f t="shared" si="10"/>
        <v>92053.087559999985</v>
      </c>
      <c r="H640" s="2">
        <f t="shared" si="11"/>
        <v>0.48000000001047738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428766</v>
      </c>
      <c r="D641" s="1">
        <f>'PR-RAS'!E647</f>
        <v>464952.49</v>
      </c>
      <c r="E641" s="1">
        <v>0</v>
      </c>
      <c r="F641" s="1">
        <v>0</v>
      </c>
      <c r="G641" s="2">
        <f t="shared" si="10"/>
        <v>869549.42720000003</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15641</v>
      </c>
      <c r="D642" s="1">
        <f>'PR-RAS'!E649</f>
        <v>11110.29</v>
      </c>
      <c r="E642" s="1">
        <v>0</v>
      </c>
      <c r="F642" s="1">
        <v>0</v>
      </c>
      <c r="G642" s="2">
        <f t="shared" si="10"/>
        <v>24269.272780000003</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696644</v>
      </c>
      <c r="D643" s="1">
        <f>'PR-RAS'!E650</f>
        <v>596547.47</v>
      </c>
      <c r="E643" s="1">
        <v>0</v>
      </c>
      <c r="F643" s="1">
        <v>0</v>
      </c>
      <c r="G643" s="2">
        <f t="shared" si="10"/>
        <v>1213212.3994799999</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701175</v>
      </c>
      <c r="D644" s="1">
        <f>'PR-RAS'!E651</f>
        <v>602216.41</v>
      </c>
      <c r="E644" s="1">
        <v>0</v>
      </c>
      <c r="F644" s="1">
        <v>0</v>
      </c>
      <c r="G644" s="2">
        <f t="shared" si="10"/>
        <v>1225305.8282600001</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11110</v>
      </c>
      <c r="D645" s="1">
        <f>'PR-RAS'!E652</f>
        <v>5441.3499999999767</v>
      </c>
      <c r="E645" s="1">
        <v>0</v>
      </c>
      <c r="F645" s="1">
        <v>0</v>
      </c>
      <c r="G645" s="2">
        <f t="shared" si="10"/>
        <v>14163.29879999997</v>
      </c>
      <c r="H645" s="2">
        <f t="shared" si="11"/>
        <v>0.34999999997671694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15614.63</v>
      </c>
      <c r="E709" s="1">
        <v>0</v>
      </c>
      <c r="F709" s="1">
        <v>0</v>
      </c>
      <c r="G709" s="2">
        <f t="shared" si="10"/>
        <v>22110.316079999997</v>
      </c>
      <c r="H709" s="2">
        <f t="shared" si="11"/>
        <v>0.37000000000080036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14105</v>
      </c>
      <c r="D710" s="1">
        <f>'PR-RAS'!E717</f>
        <v>19800.48</v>
      </c>
      <c r="E710" s="1">
        <v>0</v>
      </c>
      <c r="F710" s="1">
        <v>0</v>
      </c>
      <c r="G710" s="2">
        <f t="shared" si="10"/>
        <v>38077.52564</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325963</v>
      </c>
      <c r="D711" s="1">
        <f>'PR-RAS'!E718</f>
        <v>404758.97</v>
      </c>
      <c r="E711" s="1">
        <v>0</v>
      </c>
      <c r="F711" s="1">
        <v>0</v>
      </c>
      <c r="G711" s="2">
        <f t="shared" si="10"/>
        <v>806191.46739999996</v>
      </c>
      <c r="H711" s="2">
        <f t="shared" si="11"/>
        <v>3.0000000027939677E-2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3219</v>
      </c>
      <c r="D713" s="1">
        <f>'PR-RAS'!E720</f>
        <v>1240</v>
      </c>
      <c r="E713" s="1">
        <v>0</v>
      </c>
      <c r="F713" s="1">
        <v>0</v>
      </c>
      <c r="G713" s="2">
        <f t="shared" si="10"/>
        <v>4057.6879999999996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147725</v>
      </c>
      <c r="D716" s="1">
        <f>'PR-RAS'!E723</f>
        <v>158328.04</v>
      </c>
      <c r="E716" s="1">
        <v>0</v>
      </c>
      <c r="F716" s="1">
        <v>0</v>
      </c>
      <c r="G716" s="2">
        <f t="shared" si="10"/>
        <v>332032.47220000002</v>
      </c>
      <c r="H716" s="2">
        <f t="shared" si="11"/>
        <v>4.0000000008149073E-2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847</v>
      </c>
      <c r="D741" s="1">
        <f>'PR-RAS'!E748</f>
        <v>2983.66</v>
      </c>
      <c r="E741" s="1">
        <v>0</v>
      </c>
      <c r="F741" s="1">
        <v>0</v>
      </c>
      <c r="G741" s="2">
        <f t="shared" si="10"/>
        <v>5042.5967999999993</v>
      </c>
      <c r="H741" s="2">
        <f t="shared" si="11"/>
        <v>0.34000000000014552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116669</v>
      </c>
      <c r="D880" s="1">
        <f>'PR-RAS'!E887</f>
        <v>0</v>
      </c>
      <c r="E880" s="1">
        <v>0</v>
      </c>
      <c r="F880" s="1">
        <v>0</v>
      </c>
      <c r="G880" s="2">
        <f t="shared" si="18"/>
        <v>102552.05100000001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5434</v>
      </c>
      <c r="D948" s="1">
        <f>'PR-RAS'!E955</f>
        <v>22140.98</v>
      </c>
      <c r="E948" s="1">
        <v>0</v>
      </c>
      <c r="F948" s="1">
        <v>0</v>
      </c>
      <c r="G948" s="2">
        <f t="shared" si="18"/>
        <v>47081.01412</v>
      </c>
      <c r="H948" s="2">
        <f t="shared" si="19"/>
        <v>2.0000000000436557E-2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642216</v>
      </c>
      <c r="D984" s="6">
        <f>BILANCA!E6</f>
        <v>901389.46</v>
      </c>
      <c r="E984" s="6">
        <v>0</v>
      </c>
      <c r="F984" s="6">
        <v>0</v>
      </c>
      <c r="G984" s="7">
        <f t="shared" ref="G984:G1241" si="22">B984/1000*C984+B984/500*D984</f>
        <v>2444.9949200000001</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169658</v>
      </c>
      <c r="D985" s="1">
        <f>BILANCA!E7</f>
        <v>359818.41</v>
      </c>
      <c r="E985" s="1">
        <v>0</v>
      </c>
      <c r="F985" s="1">
        <v>0</v>
      </c>
      <c r="G985" s="2">
        <f t="shared" si="22"/>
        <v>1778.5896399999999</v>
      </c>
      <c r="H985" s="2">
        <f t="shared" si="19"/>
        <v>0.40999999997438863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96631</v>
      </c>
      <c r="D988" s="1">
        <f>BILANCA!E10</f>
        <v>96630.66</v>
      </c>
      <c r="E988" s="1">
        <v>0</v>
      </c>
      <c r="F988" s="1">
        <v>0</v>
      </c>
      <c r="G988" s="2">
        <f t="shared" si="22"/>
        <v>1449.4616000000001</v>
      </c>
      <c r="H988" s="2">
        <f t="shared" si="19"/>
        <v>0.33999999999650754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96631</v>
      </c>
      <c r="D989" s="1">
        <f>BILANCA!E11</f>
        <v>96630.66</v>
      </c>
      <c r="E989" s="1">
        <v>0</v>
      </c>
      <c r="F989" s="1">
        <v>0</v>
      </c>
      <c r="G989" s="2">
        <f t="shared" si="22"/>
        <v>1739.35392</v>
      </c>
      <c r="H989" s="2">
        <f t="shared" si="19"/>
        <v>0.33999999999650754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169658</v>
      </c>
      <c r="D990" s="1">
        <f>BILANCA!E12</f>
        <v>359818.41</v>
      </c>
      <c r="E990" s="1">
        <v>0</v>
      </c>
      <c r="F990" s="1">
        <v>0</v>
      </c>
      <c r="G990" s="2">
        <f t="shared" si="22"/>
        <v>6225.0637399999996</v>
      </c>
      <c r="H990" s="2">
        <f t="shared" si="19"/>
        <v>0.40999999997438863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41400</v>
      </c>
      <c r="D991" s="1">
        <f>BILANCA!E13</f>
        <v>41400</v>
      </c>
      <c r="E991" s="1">
        <v>0</v>
      </c>
      <c r="F991" s="1">
        <v>0</v>
      </c>
      <c r="G991" s="2">
        <f t="shared" si="22"/>
        <v>993.59999999999991</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51750</v>
      </c>
      <c r="D993" s="1">
        <f>BILANCA!E15</f>
        <v>51750</v>
      </c>
      <c r="E993" s="1">
        <v>0</v>
      </c>
      <c r="F993" s="1">
        <v>0</v>
      </c>
      <c r="G993" s="2">
        <f t="shared" si="22"/>
        <v>1552.5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10350</v>
      </c>
      <c r="D996" s="1">
        <f>BILANCA!E18</f>
        <v>10350</v>
      </c>
      <c r="E996" s="1">
        <v>0</v>
      </c>
      <c r="F996" s="1">
        <v>0</v>
      </c>
      <c r="G996" s="2">
        <f t="shared" si="22"/>
        <v>403.65</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17422</v>
      </c>
      <c r="D997" s="1">
        <f>BILANCA!E19</f>
        <v>205777.96999999997</v>
      </c>
      <c r="E997" s="1">
        <v>0</v>
      </c>
      <c r="F997" s="1">
        <v>0</v>
      </c>
      <c r="G997" s="2">
        <f t="shared" si="22"/>
        <v>6005.6911599999994</v>
      </c>
      <c r="H997" s="2">
        <f t="shared" si="19"/>
        <v>3.0000000027939677E-2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114848</v>
      </c>
      <c r="D998" s="1">
        <f>BILANCA!E20</f>
        <v>604550.69999999995</v>
      </c>
      <c r="E998" s="1">
        <v>0</v>
      </c>
      <c r="F998" s="1">
        <v>0</v>
      </c>
      <c r="G998" s="2">
        <f t="shared" si="22"/>
        <v>19859.240999999998</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4190</v>
      </c>
      <c r="D999" s="1">
        <f>BILANCA!E21</f>
        <v>10244.91</v>
      </c>
      <c r="E999" s="1">
        <v>0</v>
      </c>
      <c r="F999" s="1">
        <v>0</v>
      </c>
      <c r="G999" s="2">
        <f t="shared" si="22"/>
        <v>394.87712000000005</v>
      </c>
      <c r="H999" s="2">
        <f t="shared" si="19"/>
        <v>9.0000000000145519E-2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101616</v>
      </c>
      <c r="D1006" s="1">
        <f>BILANCA!E28</f>
        <v>409017.64</v>
      </c>
      <c r="E1006" s="1">
        <v>0</v>
      </c>
      <c r="F1006" s="1">
        <v>0</v>
      </c>
      <c r="G1006" s="2">
        <f t="shared" si="22"/>
        <v>21151.979440000003</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110836</v>
      </c>
      <c r="D1007" s="1">
        <f>BILANCA!E29</f>
        <v>87501.669999999984</v>
      </c>
      <c r="E1007" s="1">
        <v>0</v>
      </c>
      <c r="F1007" s="1">
        <v>0</v>
      </c>
      <c r="G1007" s="2">
        <f t="shared" si="22"/>
        <v>6860.1441599999998</v>
      </c>
      <c r="H1007" s="2">
        <f t="shared" si="19"/>
        <v>0.33000000001629815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228861</v>
      </c>
      <c r="D1008" s="1">
        <f>BILANCA!E30</f>
        <v>228860.65</v>
      </c>
      <c r="E1008" s="1">
        <v>0</v>
      </c>
      <c r="F1008" s="1">
        <v>0</v>
      </c>
      <c r="G1008" s="2">
        <f t="shared" si="22"/>
        <v>17164.557500000003</v>
      </c>
      <c r="H1008" s="2">
        <f t="shared" si="19"/>
        <v>0.35000000000582077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118025</v>
      </c>
      <c r="D1012" s="1">
        <f>BILANCA!E34</f>
        <v>141358.98000000001</v>
      </c>
      <c r="E1012" s="1">
        <v>0</v>
      </c>
      <c r="F1012" s="1">
        <v>0</v>
      </c>
      <c r="G1012" s="2">
        <f t="shared" si="22"/>
        <v>11621.545840000001</v>
      </c>
      <c r="H1012" s="2">
        <f t="shared" si="19"/>
        <v>1.9999999989522621E-2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25138.770000000004</v>
      </c>
      <c r="E1023" s="1">
        <v>0</v>
      </c>
      <c r="F1023" s="1">
        <v>0</v>
      </c>
      <c r="G1023" s="2">
        <f t="shared" si="22"/>
        <v>2011.1016000000004</v>
      </c>
      <c r="H1023" s="2">
        <f t="shared" si="19"/>
        <v>0.22999999999592546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125693.88</v>
      </c>
      <c r="E1025" s="1">
        <v>0</v>
      </c>
      <c r="F1025" s="1">
        <v>0</v>
      </c>
      <c r="G1025" s="2">
        <f t="shared" si="22"/>
        <v>10558.28592</v>
      </c>
      <c r="H1025" s="2">
        <f t="shared" si="19"/>
        <v>0.11999999999534339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100555.11</v>
      </c>
      <c r="E1028" s="1">
        <v>0</v>
      </c>
      <c r="F1028" s="1">
        <v>0</v>
      </c>
      <c r="G1028" s="2">
        <f t="shared" si="22"/>
        <v>9049.9598999999998</v>
      </c>
      <c r="H1028" s="2">
        <f t="shared" si="19"/>
        <v>0.11000000000058208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10096</v>
      </c>
      <c r="D1032" s="1">
        <f>BILANCA!E54</f>
        <v>12008.1</v>
      </c>
      <c r="E1032" s="1">
        <v>0</v>
      </c>
      <c r="F1032" s="1">
        <v>0</v>
      </c>
      <c r="G1032" s="2">
        <f t="shared" si="22"/>
        <v>1671.4978000000001</v>
      </c>
      <c r="H1032" s="2">
        <f t="shared" si="19"/>
        <v>0.1000000000003638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10096</v>
      </c>
      <c r="D1033" s="1">
        <f>BILANCA!E55</f>
        <v>12008.1</v>
      </c>
      <c r="E1033" s="1">
        <v>0</v>
      </c>
      <c r="F1033" s="1">
        <v>0</v>
      </c>
      <c r="G1033" s="2">
        <f t="shared" si="22"/>
        <v>1705.6100000000001</v>
      </c>
      <c r="H1033" s="2">
        <f t="shared" si="19"/>
        <v>0.1000000000003638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472558</v>
      </c>
      <c r="D1046" s="1">
        <f>BILANCA!E68</f>
        <v>541571.05000000005</v>
      </c>
      <c r="E1046" s="1">
        <v>0</v>
      </c>
      <c r="F1046" s="1">
        <v>0</v>
      </c>
      <c r="G1046" s="2">
        <f t="shared" si="22"/>
        <v>98009.106299999999</v>
      </c>
      <c r="H1046" s="2">
        <f t="shared" si="19"/>
        <v>5.0000000046566129E-2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11110</v>
      </c>
      <c r="D1047" s="1">
        <f>BILANCA!E69</f>
        <v>5441.35</v>
      </c>
      <c r="E1047" s="1">
        <v>0</v>
      </c>
      <c r="F1047" s="1">
        <v>0</v>
      </c>
      <c r="G1047" s="2">
        <f t="shared" si="22"/>
        <v>1407.5328</v>
      </c>
      <c r="H1047" s="2">
        <f t="shared" si="19"/>
        <v>0.3500000000003638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10408</v>
      </c>
      <c r="D1048" s="1">
        <f>BILANCA!E70</f>
        <v>5441.35</v>
      </c>
      <c r="E1048" s="1">
        <v>0</v>
      </c>
      <c r="F1048" s="1">
        <v>0</v>
      </c>
      <c r="G1048" s="2">
        <f t="shared" si="22"/>
        <v>1383.8955000000001</v>
      </c>
      <c r="H1048" s="2">
        <f t="shared" si="19"/>
        <v>0.3500000000003638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10408</v>
      </c>
      <c r="D1050" s="1">
        <f>BILANCA!E72</f>
        <v>5441.35</v>
      </c>
      <c r="E1050" s="1">
        <v>0</v>
      </c>
      <c r="F1050" s="1">
        <v>0</v>
      </c>
      <c r="G1050" s="2">
        <f t="shared" si="22"/>
        <v>1426.4769000000001</v>
      </c>
      <c r="H1050" s="2">
        <f t="shared" si="19"/>
        <v>0.3500000000003638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702</v>
      </c>
      <c r="D1054" s="1">
        <f>BILANCA!E76</f>
        <v>0</v>
      </c>
      <c r="E1054" s="1">
        <v>0</v>
      </c>
      <c r="F1054" s="1">
        <v>0</v>
      </c>
      <c r="G1054" s="2">
        <f t="shared" si="22"/>
        <v>49.841999999999999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32682</v>
      </c>
      <c r="D1056" s="1">
        <f>BILANCA!E78</f>
        <v>71177.210000000006</v>
      </c>
      <c r="E1056" s="1">
        <v>0</v>
      </c>
      <c r="F1056" s="1">
        <v>0</v>
      </c>
      <c r="G1056" s="2">
        <f t="shared" si="22"/>
        <v>12777.658660000001</v>
      </c>
      <c r="H1056" s="2">
        <f t="shared" si="19"/>
        <v>0.21000000000640284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32682</v>
      </c>
      <c r="D1064" s="1">
        <f>BILANCA!E86</f>
        <v>71177.210000000006</v>
      </c>
      <c r="E1064" s="1">
        <v>0</v>
      </c>
      <c r="F1064" s="1">
        <v>0</v>
      </c>
      <c r="G1064" s="2">
        <f t="shared" si="22"/>
        <v>14177.950020000002</v>
      </c>
      <c r="H1064" s="2">
        <f t="shared" si="19"/>
        <v>0.21000000000640284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428766</v>
      </c>
      <c r="D1148" s="1">
        <f>BILANCA!E170</f>
        <v>464952.49</v>
      </c>
      <c r="E1148" s="1">
        <v>0</v>
      </c>
      <c r="F1148" s="1">
        <v>0</v>
      </c>
      <c r="G1148" s="2">
        <f t="shared" si="22"/>
        <v>224180.71169999999</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428766</v>
      </c>
      <c r="D1151" s="1">
        <f>BILANCA!E173</f>
        <v>464952.49</v>
      </c>
      <c r="E1151" s="1">
        <v>0</v>
      </c>
      <c r="F1151" s="1">
        <v>0</v>
      </c>
      <c r="G1151" s="2">
        <f t="shared" si="22"/>
        <v>228256.72464000003</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642216</v>
      </c>
      <c r="D1152" s="1">
        <f>BILANCA!E175</f>
        <v>901389.46</v>
      </c>
      <c r="E1152" s="1">
        <v>0</v>
      </c>
      <c r="F1152" s="1">
        <v>0</v>
      </c>
      <c r="G1152" s="2">
        <f t="shared" si="22"/>
        <v>413204.14148000005</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622317</v>
      </c>
      <c r="D1153" s="1">
        <f>BILANCA!E176</f>
        <v>683432.69</v>
      </c>
      <c r="E1153" s="1">
        <v>0</v>
      </c>
      <c r="F1153" s="1">
        <v>0</v>
      </c>
      <c r="G1153" s="2">
        <f t="shared" si="22"/>
        <v>338161.00459999999</v>
      </c>
      <c r="H1153" s="2">
        <f t="shared" si="2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511082</v>
      </c>
      <c r="D1154" s="1">
        <f>BILANCA!E177</f>
        <v>594338.56999999995</v>
      </c>
      <c r="E1154" s="1">
        <v>0</v>
      </c>
      <c r="F1154" s="1">
        <v>0</v>
      </c>
      <c r="G1154" s="2">
        <f t="shared" si="22"/>
        <v>290658.81294000003</v>
      </c>
      <c r="H1154" s="2">
        <f t="shared" si="23"/>
        <v>0.43000000005122274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402333</v>
      </c>
      <c r="D1155" s="1">
        <f>BILANCA!E178</f>
        <v>419274.66</v>
      </c>
      <c r="E1155" s="1">
        <v>0</v>
      </c>
      <c r="F1155" s="1">
        <v>0</v>
      </c>
      <c r="G1155" s="2">
        <f t="shared" si="22"/>
        <v>213431.75903999998</v>
      </c>
      <c r="H1155" s="2">
        <f t="shared" si="23"/>
        <v>0.34000000002561137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76067</v>
      </c>
      <c r="D1156" s="1">
        <f>BILANCA!E179</f>
        <v>103886.7</v>
      </c>
      <c r="E1156" s="1">
        <v>0</v>
      </c>
      <c r="F1156" s="1">
        <v>0</v>
      </c>
      <c r="G1156" s="2">
        <f t="shared" si="22"/>
        <v>49104.389199999998</v>
      </c>
      <c r="H1156" s="2">
        <f t="shared" si="23"/>
        <v>0.30000000000291038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32682</v>
      </c>
      <c r="D1165" s="1">
        <f>BILANCA!E188</f>
        <v>71177.210000000006</v>
      </c>
      <c r="E1165" s="1">
        <v>0</v>
      </c>
      <c r="F1165" s="1">
        <v>0</v>
      </c>
      <c r="G1165" s="2">
        <f t="shared" si="22"/>
        <v>31856.62844</v>
      </c>
      <c r="H1165" s="2">
        <f t="shared" si="23"/>
        <v>0.21000000000640284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111235</v>
      </c>
      <c r="D1183" s="1">
        <f>BILANCA!E206</f>
        <v>89094.12</v>
      </c>
      <c r="E1183" s="1">
        <v>0</v>
      </c>
      <c r="F1183" s="1">
        <v>0</v>
      </c>
      <c r="G1183" s="2">
        <f t="shared" si="22"/>
        <v>57884.648000000001</v>
      </c>
      <c r="H1183" s="2">
        <f t="shared" si="23"/>
        <v>0.11999999999534339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111235</v>
      </c>
      <c r="D1184" s="1">
        <f>BILANCA!E207</f>
        <v>89094.12</v>
      </c>
      <c r="E1184" s="1">
        <v>0</v>
      </c>
      <c r="F1184" s="1">
        <v>0</v>
      </c>
      <c r="G1184" s="2">
        <f t="shared" si="22"/>
        <v>58174.071239999997</v>
      </c>
      <c r="H1184" s="2">
        <f t="shared" si="23"/>
        <v>0.11999999999534339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111235</v>
      </c>
      <c r="D1189" s="1">
        <f>BILANCA!E212</f>
        <v>89094.12</v>
      </c>
      <c r="E1189" s="1">
        <v>0</v>
      </c>
      <c r="F1189" s="1">
        <v>0</v>
      </c>
      <c r="G1189" s="2">
        <f t="shared" si="22"/>
        <v>59621.187439999994</v>
      </c>
      <c r="H1189" s="2">
        <f t="shared" si="23"/>
        <v>0.11999999999534339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19899</v>
      </c>
      <c r="D1214" s="1">
        <f>BILANCA!E237</f>
        <v>217956.76999999996</v>
      </c>
      <c r="E1214" s="1">
        <v>0</v>
      </c>
      <c r="F1214" s="1">
        <v>0</v>
      </c>
      <c r="G1214" s="2">
        <f t="shared" si="22"/>
        <v>105292.69673999998</v>
      </c>
      <c r="H1214" s="2">
        <f t="shared" si="23"/>
        <v>0.23000000003958121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58422</v>
      </c>
      <c r="D1215" s="1">
        <f>BILANCA!E238</f>
        <v>270724.28999999998</v>
      </c>
      <c r="E1215" s="1">
        <v>0</v>
      </c>
      <c r="F1215" s="1">
        <v>0</v>
      </c>
      <c r="G1215" s="2">
        <f t="shared" si="22"/>
        <v>139169.97456</v>
      </c>
      <c r="H1215" s="2">
        <f t="shared" si="23"/>
        <v>0.28999999997904524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169657</v>
      </c>
      <c r="D1216" s="1">
        <f>BILANCA!E239</f>
        <v>359818.41</v>
      </c>
      <c r="E1216" s="1">
        <v>0</v>
      </c>
      <c r="F1216" s="1">
        <v>0</v>
      </c>
      <c r="G1216" s="2">
        <f t="shared" si="22"/>
        <v>207205.46006000001</v>
      </c>
      <c r="H1216" s="2">
        <f t="shared" si="23"/>
        <v>0.40999999997438863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169657</v>
      </c>
      <c r="D1217" s="1">
        <f>BILANCA!E240</f>
        <v>359818.41</v>
      </c>
      <c r="E1217" s="1">
        <v>0</v>
      </c>
      <c r="F1217" s="1">
        <v>0</v>
      </c>
      <c r="G1217" s="2">
        <f t="shared" si="22"/>
        <v>208094.75388</v>
      </c>
      <c r="H1217" s="2">
        <f t="shared" si="23"/>
        <v>0.40999999997438863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111235</v>
      </c>
      <c r="D1219" s="1">
        <f>BILANCA!E242</f>
        <v>89094.12</v>
      </c>
      <c r="E1219" s="1">
        <v>0</v>
      </c>
      <c r="F1219" s="1">
        <v>0</v>
      </c>
      <c r="G1219" s="2">
        <f t="shared" si="22"/>
        <v>68303.884640000004</v>
      </c>
      <c r="H1219" s="2">
        <f t="shared" si="23"/>
        <v>0.11999999999534339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111235</v>
      </c>
      <c r="D1220" s="1">
        <f>BILANCA!E243</f>
        <v>89094.12</v>
      </c>
      <c r="E1220" s="1">
        <v>0</v>
      </c>
      <c r="F1220" s="1">
        <v>0</v>
      </c>
      <c r="G1220" s="2">
        <f t="shared" si="22"/>
        <v>68593.307879999993</v>
      </c>
      <c r="H1220" s="2">
        <f t="shared" si="23"/>
        <v>0.11999999999534339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-38523</v>
      </c>
      <c r="D1222" s="1">
        <f>BILANCA!E245</f>
        <v>-52767.520000000019</v>
      </c>
      <c r="E1222" s="1">
        <v>0</v>
      </c>
      <c r="F1222" s="1">
        <v>0</v>
      </c>
      <c r="G1222" s="2">
        <f t="shared" si="22"/>
        <v>-34429.871560000007</v>
      </c>
      <c r="H1222" s="2">
        <f t="shared" si="23"/>
        <v>0.47999999998137355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111235</v>
      </c>
      <c r="D1223" s="1">
        <f>BILANCA!E246</f>
        <v>89094.12</v>
      </c>
      <c r="E1223" s="1">
        <v>0</v>
      </c>
      <c r="F1223" s="1">
        <v>0</v>
      </c>
      <c r="G1223" s="2">
        <f t="shared" si="22"/>
        <v>69461.57759999999</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111235</v>
      </c>
      <c r="D1226" s="1">
        <f>BILANCA!E249</f>
        <v>89094.12</v>
      </c>
      <c r="E1226" s="1">
        <v>0</v>
      </c>
      <c r="F1226" s="1">
        <v>0</v>
      </c>
      <c r="G1226" s="2">
        <f t="shared" si="22"/>
        <v>70329.847320000001</v>
      </c>
      <c r="H1226" s="2">
        <f t="shared" si="23"/>
        <v>0.11999999999534339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149758</v>
      </c>
      <c r="D1227" s="1">
        <f>BILANCA!E250</f>
        <v>141861.64000000001</v>
      </c>
      <c r="E1227" s="1">
        <v>0</v>
      </c>
      <c r="F1227" s="1">
        <v>0</v>
      </c>
      <c r="G1227" s="2">
        <f t="shared" si="22"/>
        <v>105769.43231999999</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33089</v>
      </c>
      <c r="D1228" s="1">
        <f>BILANCA!E251</f>
        <v>25192.75</v>
      </c>
      <c r="E1228" s="1">
        <v>0</v>
      </c>
      <c r="F1228" s="1">
        <v>0</v>
      </c>
      <c r="G1228" s="2">
        <f t="shared" si="22"/>
        <v>20451.252500000002</v>
      </c>
      <c r="H1228" s="2">
        <f t="shared" si="23"/>
        <v>0.25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116669</v>
      </c>
      <c r="D1229" s="1">
        <f>BILANCA!E252</f>
        <v>116668.89</v>
      </c>
      <c r="E1229" s="1">
        <v>0</v>
      </c>
      <c r="F1229" s="1">
        <v>0</v>
      </c>
      <c r="G1229" s="2">
        <f t="shared" si="22"/>
        <v>86101.667879999994</v>
      </c>
      <c r="H1229" s="2">
        <f t="shared" si="23"/>
        <v>0.11000000000058208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651598</v>
      </c>
      <c r="D1236" s="1">
        <f>BILANCA!E259</f>
        <v>651597.82999999996</v>
      </c>
      <c r="E1236" s="1">
        <v>0</v>
      </c>
      <c r="F1236" s="1">
        <v>0</v>
      </c>
      <c r="G1236" s="2">
        <f t="shared" si="22"/>
        <v>494562.79598</v>
      </c>
      <c r="H1236" s="2">
        <f t="shared" si="23"/>
        <v>0.17000000004190952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651598</v>
      </c>
      <c r="D1237" s="1">
        <f>BILANCA!E260</f>
        <v>651597.82999999996</v>
      </c>
      <c r="E1237" s="1">
        <v>0</v>
      </c>
      <c r="F1237" s="1">
        <v>0</v>
      </c>
      <c r="G1237" s="2">
        <f t="shared" si="22"/>
        <v>496517.58963999996</v>
      </c>
      <c r="H1237" s="2">
        <f t="shared" si="23"/>
        <v>0.17000000004190952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32682</v>
      </c>
      <c r="D1244" s="1">
        <f>BILANCA!E268</f>
        <v>71177.210000000006</v>
      </c>
      <c r="E1244" s="1">
        <v>0</v>
      </c>
      <c r="F1244" s="1">
        <v>0</v>
      </c>
      <c r="G1244" s="2">
        <f t="shared" si="24"/>
        <v>45684.505620000004</v>
      </c>
      <c r="H1244" s="2">
        <f t="shared" si="23"/>
        <v>0.21000000000640284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12198</v>
      </c>
      <c r="D1263" s="1">
        <f>BILANCA!E287</f>
        <v>0</v>
      </c>
      <c r="E1263" s="1">
        <v>0</v>
      </c>
      <c r="F1263" s="1">
        <v>0</v>
      </c>
      <c r="G1263" s="2">
        <f t="shared" si="24"/>
        <v>3415.4400000000005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498884</v>
      </c>
      <c r="D1264" s="1">
        <f>BILANCA!E288</f>
        <v>594338.56999999995</v>
      </c>
      <c r="E1264" s="1">
        <v>0</v>
      </c>
      <c r="F1264" s="1">
        <v>0</v>
      </c>
      <c r="G1264" s="2">
        <f t="shared" si="24"/>
        <v>474204.68033999996</v>
      </c>
      <c r="H1264" s="2">
        <f t="shared" si="23"/>
        <v>0.43000000005122274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111235</v>
      </c>
      <c r="D1270" s="1">
        <f>BILANCA!E294</f>
        <v>89094.12</v>
      </c>
      <c r="E1270" s="1">
        <v>0</v>
      </c>
      <c r="F1270" s="1">
        <v>0</v>
      </c>
      <c r="G1270" s="2">
        <f t="shared" si="24"/>
        <v>83064.46987999999</v>
      </c>
      <c r="H1270" s="2">
        <f t="shared" si="23"/>
        <v>0.11999999999534339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32682</v>
      </c>
      <c r="D1278" s="1">
        <f>BILANCA!E302</f>
        <v>71177.210000000006</v>
      </c>
      <c r="E1278" s="1">
        <v>0</v>
      </c>
      <c r="F1278" s="1">
        <v>0</v>
      </c>
      <c r="G1278" s="2">
        <f t="shared" si="24"/>
        <v>51635.743900000001</v>
      </c>
      <c r="H1278" s="2">
        <f t="shared" si="23"/>
        <v>0.21000000000640284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111235</v>
      </c>
      <c r="D1285" s="1">
        <f>BILANCA!E309</f>
        <v>89094.12</v>
      </c>
      <c r="E1285" s="1">
        <v>0</v>
      </c>
      <c r="F1285" s="1">
        <v>0</v>
      </c>
      <c r="G1285" s="2">
        <f t="shared" si="24"/>
        <v>87405.818479999987</v>
      </c>
      <c r="H1285" s="2">
        <f t="shared" si="23"/>
        <v>0.11999999999534339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6365876</v>
      </c>
      <c r="D1322" s="1">
        <f>'RAS-funkcijski'!E28</f>
        <v>6671822.7800000003</v>
      </c>
      <c r="E1322" s="1">
        <v>0</v>
      </c>
      <c r="F1322" s="1">
        <v>0</v>
      </c>
      <c r="G1322" s="2">
        <f t="shared" si="24"/>
        <v>473028.51743999997</v>
      </c>
      <c r="H1322" s="2">
        <f t="shared" si="23"/>
        <v>0.21999999973922968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6365876</v>
      </c>
      <c r="D1325" s="1">
        <f>'RAS-funkcijski'!E31</f>
        <v>6671822.7800000003</v>
      </c>
      <c r="E1325" s="1">
        <v>0</v>
      </c>
      <c r="F1325" s="1">
        <v>0</v>
      </c>
      <c r="G1325" s="2">
        <f t="shared" si="24"/>
        <v>532157.08212000004</v>
      </c>
      <c r="H1325" s="2">
        <f t="shared" si="23"/>
        <v>0.21999999973922968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6365876</v>
      </c>
      <c r="D1435" s="13">
        <f>'RAS-funkcijski'!E141</f>
        <v>6671822.7800000003</v>
      </c>
      <c r="E1435" s="13">
        <v>0</v>
      </c>
      <c r="F1435" s="13">
        <v>0</v>
      </c>
      <c r="G1435" s="14">
        <f t="shared" si="24"/>
        <v>2700204.4537200006</v>
      </c>
      <c r="H1435" s="14">
        <f t="shared" si="27"/>
        <v>0.21999999973922968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266897.48</v>
      </c>
      <c r="D1436" s="6">
        <f>'P-VRIO'!E5</f>
        <v>0</v>
      </c>
      <c r="E1436" s="6">
        <v>0</v>
      </c>
      <c r="F1436" s="6">
        <v>0</v>
      </c>
      <c r="G1436" s="7">
        <f t="shared" si="24"/>
        <v>266.89747999999997</v>
      </c>
      <c r="H1436" s="7">
        <f t="shared" si="27"/>
        <v>0.47999999998137355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266897.48</v>
      </c>
      <c r="D1453" s="1">
        <f>'P-VRIO'!E22</f>
        <v>0</v>
      </c>
      <c r="E1453" s="1">
        <v>0</v>
      </c>
      <c r="F1453" s="1">
        <v>0</v>
      </c>
      <c r="G1453" s="2">
        <f t="shared" si="24"/>
        <v>4804.1546399999997</v>
      </c>
      <c r="H1453" s="2">
        <f t="shared" si="27"/>
        <v>0.47999999998137355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266897.48</v>
      </c>
      <c r="D1454" s="1">
        <f>'P-VRIO'!E23</f>
        <v>0</v>
      </c>
      <c r="E1454" s="1">
        <v>0</v>
      </c>
      <c r="F1454" s="1">
        <v>0</v>
      </c>
      <c r="G1454" s="2">
        <f t="shared" si="24"/>
        <v>5071.0521199999994</v>
      </c>
      <c r="H1454" s="2">
        <f t="shared" si="27"/>
        <v>0.47999999998137355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266897.48</v>
      </c>
      <c r="D1456" s="1">
        <f>'P-VRIO'!E25</f>
        <v>0</v>
      </c>
      <c r="E1456" s="1">
        <v>0</v>
      </c>
      <c r="F1456" s="1">
        <v>0</v>
      </c>
      <c r="G1456" s="2">
        <f t="shared" si="24"/>
        <v>5604.8470799999996</v>
      </c>
      <c r="H1456" s="2">
        <f t="shared" si="27"/>
        <v>0.47999999998137355</v>
      </c>
      <c r="I1456" s="10">
        <f t="shared" si="30"/>
        <v>2690.3265982956013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622316.73</v>
      </c>
      <c r="D1480" s="6"/>
      <c r="E1480" s="6">
        <v>0</v>
      </c>
      <c r="F1480" s="6">
        <v>0</v>
      </c>
      <c r="G1480" s="7">
        <f t="shared" ref="G1480:G1580" si="34">B1480/1000*C1480</f>
        <v>622.31673000000001</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6806610.6900000004</v>
      </c>
      <c r="D1481" s="1">
        <v>0</v>
      </c>
      <c r="E1481" s="1">
        <v>0</v>
      </c>
      <c r="F1481" s="1">
        <v>0</v>
      </c>
      <c r="G1481" s="2">
        <f t="shared" si="34"/>
        <v>13613.221380000001</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6806610.6900000004</v>
      </c>
      <c r="D1483" s="1">
        <v>0</v>
      </c>
      <c r="E1483" s="1">
        <v>0</v>
      </c>
      <c r="F1483" s="1">
        <v>0</v>
      </c>
      <c r="G1483" s="2">
        <f t="shared" si="34"/>
        <v>27226.442760000002</v>
      </c>
      <c r="H1483" s="2">
        <f t="shared" si="35"/>
        <v>0.30999999959021807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5219316.4400000004</v>
      </c>
      <c r="D1484" s="1">
        <v>0</v>
      </c>
      <c r="E1484" s="1">
        <v>0</v>
      </c>
      <c r="F1484" s="1">
        <v>0</v>
      </c>
      <c r="G1484" s="2">
        <f t="shared" si="34"/>
        <v>26096.582200000004</v>
      </c>
      <c r="H1484" s="2">
        <f t="shared" si="35"/>
        <v>0.44000000040978193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1530148.6</v>
      </c>
      <c r="D1485" s="1">
        <v>0</v>
      </c>
      <c r="E1485" s="1">
        <v>0</v>
      </c>
      <c r="F1485" s="1">
        <v>0</v>
      </c>
      <c r="G1485" s="2">
        <f t="shared" si="34"/>
        <v>9180.8916000000008</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7730.26</v>
      </c>
      <c r="D1486" s="1">
        <v>0</v>
      </c>
      <c r="E1486" s="1">
        <v>0</v>
      </c>
      <c r="F1486" s="1">
        <v>0</v>
      </c>
      <c r="G1486" s="2">
        <f t="shared" si="34"/>
        <v>54.111820000000002</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49415.39</v>
      </c>
      <c r="D1491" s="1">
        <v>0</v>
      </c>
      <c r="E1491" s="1">
        <v>0</v>
      </c>
      <c r="F1491" s="1">
        <v>0</v>
      </c>
      <c r="G1491" s="2">
        <f t="shared" si="34"/>
        <v>592.98468000000003</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6745494.7300000004</v>
      </c>
      <c r="D1499" s="1">
        <v>0</v>
      </c>
      <c r="E1499" s="1">
        <v>0</v>
      </c>
      <c r="F1499" s="1">
        <v>0</v>
      </c>
      <c r="G1499" s="2">
        <f t="shared" si="34"/>
        <v>134909.8946</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6723353.75</v>
      </c>
      <c r="D1501" s="1">
        <v>0</v>
      </c>
      <c r="E1501" s="1">
        <v>0</v>
      </c>
      <c r="F1501" s="1">
        <v>0</v>
      </c>
      <c r="G1501" s="2">
        <f t="shared" si="34"/>
        <v>147913.7825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5202374.96</v>
      </c>
      <c r="D1502" s="1">
        <v>0</v>
      </c>
      <c r="E1502" s="1">
        <v>0</v>
      </c>
      <c r="F1502" s="1">
        <v>0</v>
      </c>
      <c r="G1502" s="2">
        <f t="shared" si="34"/>
        <v>119654.62407999999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1502328.49</v>
      </c>
      <c r="D1503" s="1">
        <v>0</v>
      </c>
      <c r="E1503" s="1">
        <v>0</v>
      </c>
      <c r="F1503" s="1">
        <v>0</v>
      </c>
      <c r="G1503" s="2">
        <f t="shared" si="34"/>
        <v>36055.883759999997</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7730.26</v>
      </c>
      <c r="D1504" s="1">
        <v>0</v>
      </c>
      <c r="E1504" s="1">
        <v>0</v>
      </c>
      <c r="F1504" s="1">
        <v>0</v>
      </c>
      <c r="G1504" s="2">
        <f t="shared" si="34"/>
        <v>193.25650000000002</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10920.04</v>
      </c>
      <c r="D1509" s="1">
        <v>0</v>
      </c>
      <c r="E1509" s="1">
        <v>0</v>
      </c>
      <c r="F1509" s="1">
        <v>0</v>
      </c>
      <c r="G1509" s="2">
        <f t="shared" si="34"/>
        <v>327.60120000000001</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22140.98</v>
      </c>
      <c r="D1511" s="1">
        <v>0</v>
      </c>
      <c r="E1511" s="1">
        <v>0</v>
      </c>
      <c r="F1511" s="1">
        <v>0</v>
      </c>
      <c r="G1511" s="2">
        <f t="shared" si="34"/>
        <v>708.51135999999997</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22140.98</v>
      </c>
      <c r="D1515" s="1">
        <v>0</v>
      </c>
      <c r="E1515" s="1">
        <v>0</v>
      </c>
      <c r="F1515" s="1">
        <v>0</v>
      </c>
      <c r="G1515" s="2">
        <f t="shared" si="34"/>
        <v>797.07527999999991</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683432.68999999948</v>
      </c>
      <c r="D1517" s="1">
        <v>0</v>
      </c>
      <c r="E1517" s="1">
        <v>0</v>
      </c>
      <c r="F1517" s="1">
        <v>0</v>
      </c>
      <c r="G1517" s="2">
        <f t="shared" si="34"/>
        <v>25970.442219999979</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683432.69</v>
      </c>
      <c r="D1576" s="1">
        <v>0</v>
      </c>
      <c r="E1576" s="1">
        <v>0</v>
      </c>
      <c r="F1576" s="1">
        <v>0</v>
      </c>
      <c r="G1576" s="2">
        <f t="shared" si="34"/>
        <v>66292.970929999996</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523161.36</v>
      </c>
      <c r="D1577" s="1">
        <v>0</v>
      </c>
      <c r="E1577" s="1">
        <v>0</v>
      </c>
      <c r="F1577" s="1">
        <v>0</v>
      </c>
      <c r="G1577" s="2">
        <f t="shared" si="34"/>
        <v>51269.813280000002</v>
      </c>
      <c r="H1577" s="2">
        <f t="shared" si="35"/>
        <v>0.35999999998603016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71177.210000000006</v>
      </c>
      <c r="D1578" s="1">
        <v>0</v>
      </c>
      <c r="E1578" s="1">
        <v>0</v>
      </c>
      <c r="F1578" s="1">
        <v>0</v>
      </c>
      <c r="G1578" s="2">
        <f t="shared" si="34"/>
        <v>7046.5437900000006</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89094.12</v>
      </c>
      <c r="D1580" s="13">
        <v>0</v>
      </c>
      <c r="E1580" s="13">
        <v>0</v>
      </c>
      <c r="F1580" s="13">
        <v>0</v>
      </c>
      <c r="G1580" s="14">
        <f t="shared" si="34"/>
        <v>8998.50612</v>
      </c>
      <c r="H1580" s="14">
        <f t="shared" si="35"/>
        <v>0.11999999999534339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50491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6264995</v>
      </c>
      <c r="I16" s="172">
        <f>'PR-RAS'!E6</f>
        <v>6679494.2599999998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6249207</v>
      </c>
      <c r="I17" s="172">
        <f>'PR-RAS'!E151</f>
        <v>6671822.7799999993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38523</v>
      </c>
      <c r="I19" s="173">
        <f>'PR-RAS'!E646</f>
        <v>52767.51999999999</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169658</v>
      </c>
      <c r="I20" s="175">
        <f>BILANCA!E7</f>
        <v>359818.41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472558</v>
      </c>
      <c r="I21" s="177">
        <f>BILANCA!E68</f>
        <v>541571.05000000005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622317</v>
      </c>
      <c r="I22" s="177">
        <f>BILANCA!E176</f>
        <v>683432.69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19899</v>
      </c>
      <c r="I23" s="179">
        <f>BILANCA!E237</f>
        <v>217956.76999999996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6365876</v>
      </c>
      <c r="I28" s="181">
        <f>'RAS-funkcijski'!E141</f>
        <v>6671822.7800000003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266897.48</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266897.48</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622316.73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683432.68999999948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683432.69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82" zoomScaleNormal="100" workbookViewId="0">
      <selection activeCell="E723" sqref="E7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6264995</v>
      </c>
      <c r="E6" s="53">
        <f>E7+E44+E50+E82+E106+E124+E133+E139</f>
        <v>6679494.2599999998</v>
      </c>
      <c r="F6" s="54">
        <f t="shared" ref="F6:F131" si="0">IF(D6&lt;&gt;0,IF(E6/D6&gt;=100,"&gt;&gt;100",E6/D6*100),"-")</f>
        <v>106.61611477742599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0.21</v>
      </c>
      <c r="F82" s="54" t="str">
        <f t="shared" si="0"/>
        <v>-</v>
      </c>
    </row>
    <row r="83" spans="1:6" ht="12.75" customHeight="1" x14ac:dyDescent="0.2">
      <c r="A83" s="55">
        <v>641</v>
      </c>
      <c r="B83" s="87" t="s">
        <v>209</v>
      </c>
      <c r="C83" s="52" t="s">
        <v>210</v>
      </c>
      <c r="D83" s="53">
        <f t="shared" ref="D83:E83" si="20">SUM(D84:D90)</f>
        <v>0</v>
      </c>
      <c r="E83" s="53">
        <f t="shared" si="20"/>
        <v>0.21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0.21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3869</v>
      </c>
      <c r="E124" s="53">
        <f t="shared" si="27"/>
        <v>3646.07</v>
      </c>
      <c r="F124" s="54">
        <f t="shared" si="0"/>
        <v>94.238046006720083</v>
      </c>
    </row>
    <row r="125" spans="1:6" ht="12.75" customHeight="1" x14ac:dyDescent="0.2">
      <c r="A125" s="55">
        <v>661</v>
      </c>
      <c r="B125" s="88" t="s">
        <v>293</v>
      </c>
      <c r="C125" s="52" t="s">
        <v>294</v>
      </c>
      <c r="D125" s="53">
        <f t="shared" ref="D125:E125" si="28">SUM(D126:D127)</f>
        <v>3869</v>
      </c>
      <c r="E125" s="53">
        <f t="shared" si="28"/>
        <v>3646.07</v>
      </c>
      <c r="F125" s="54">
        <f t="shared" si="0"/>
        <v>94.238046006720083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3869</v>
      </c>
      <c r="E127" s="244">
        <v>3646.07</v>
      </c>
      <c r="F127" s="54">
        <f t="shared" si="0"/>
        <v>94.238046006720083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6261126</v>
      </c>
      <c r="E133" s="53">
        <f t="shared" si="30"/>
        <v>6675847.9799999995</v>
      </c>
      <c r="F133" s="54">
        <f t="shared" ref="F133:F223" si="31">IF(D133&lt;&gt;0,IF(E133/D133&gt;=100,"&gt;&gt;100",E133/D133*100),"-")</f>
        <v>106.62376032681659</v>
      </c>
    </row>
    <row r="134" spans="1:6" ht="24" x14ac:dyDescent="0.2">
      <c r="A134" s="55">
        <v>671</v>
      </c>
      <c r="B134" s="234" t="s">
        <v>311</v>
      </c>
      <c r="C134" s="52" t="s">
        <v>312</v>
      </c>
      <c r="D134" s="53">
        <f t="shared" ref="D134:E134" si="32">SUM(D135:D137)</f>
        <v>6261126</v>
      </c>
      <c r="E134" s="53">
        <f t="shared" si="32"/>
        <v>6675847.9799999995</v>
      </c>
      <c r="F134" s="54">
        <f t="shared" si="31"/>
        <v>106.62376032681659</v>
      </c>
    </row>
    <row r="135" spans="1:6" ht="12.75" customHeight="1" x14ac:dyDescent="0.2">
      <c r="A135" s="55">
        <v>6711</v>
      </c>
      <c r="B135" s="87" t="s">
        <v>313</v>
      </c>
      <c r="C135" s="52" t="s">
        <v>314</v>
      </c>
      <c r="D135" s="244">
        <v>6261126</v>
      </c>
      <c r="E135" s="244">
        <v>6653707.0999999996</v>
      </c>
      <c r="F135" s="54">
        <f t="shared" si="31"/>
        <v>106.27013575513413</v>
      </c>
    </row>
    <row r="136" spans="1:6" ht="24" x14ac:dyDescent="0.2">
      <c r="A136" s="55">
        <v>6712</v>
      </c>
      <c r="B136" s="234" t="s">
        <v>315</v>
      </c>
      <c r="C136" s="52" t="s">
        <v>316</v>
      </c>
      <c r="D136" s="244"/>
      <c r="E136" s="244">
        <v>22140.880000000001</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6249207</v>
      </c>
      <c r="E151" s="53">
        <f t="shared" si="35"/>
        <v>6671822.7799999993</v>
      </c>
      <c r="F151" s="54">
        <f t="shared" si="31"/>
        <v>106.76271053271238</v>
      </c>
    </row>
    <row r="152" spans="1:6" ht="12.75" customHeight="1" x14ac:dyDescent="0.2">
      <c r="A152" s="55">
        <v>31</v>
      </c>
      <c r="B152" s="87" t="s">
        <v>346</v>
      </c>
      <c r="C152" s="52" t="s">
        <v>347</v>
      </c>
      <c r="D152" s="53">
        <f t="shared" ref="D152:E152" si="36">D153+D158+D159</f>
        <v>4953392</v>
      </c>
      <c r="E152" s="53">
        <f t="shared" si="36"/>
        <v>5153263.47</v>
      </c>
      <c r="F152" s="54">
        <f t="shared" si="31"/>
        <v>104.03504245171793</v>
      </c>
    </row>
    <row r="153" spans="1:6" ht="12.75" customHeight="1" x14ac:dyDescent="0.2">
      <c r="A153" s="55">
        <v>311</v>
      </c>
      <c r="B153" s="87" t="s">
        <v>348</v>
      </c>
      <c r="C153" s="52" t="s">
        <v>349</v>
      </c>
      <c r="D153" s="53">
        <f t="shared" ref="D153:E153" si="37">SUM(D154:D157)</f>
        <v>4044182</v>
      </c>
      <c r="E153" s="53">
        <f t="shared" si="37"/>
        <v>4311679.17</v>
      </c>
      <c r="F153" s="54">
        <f t="shared" si="31"/>
        <v>106.61437022369418</v>
      </c>
    </row>
    <row r="154" spans="1:6" ht="12.75" customHeight="1" x14ac:dyDescent="0.2">
      <c r="A154" s="55">
        <v>3111</v>
      </c>
      <c r="B154" s="87" t="s">
        <v>350</v>
      </c>
      <c r="C154" s="52" t="s">
        <v>351</v>
      </c>
      <c r="D154" s="244">
        <v>4023625</v>
      </c>
      <c r="E154" s="244">
        <v>4293073.51</v>
      </c>
      <c r="F154" s="54">
        <f t="shared" si="31"/>
        <v>106.69666059834104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20557</v>
      </c>
      <c r="E156" s="244">
        <v>18605.66</v>
      </c>
      <c r="F156" s="54">
        <f t="shared" si="31"/>
        <v>90.507661623777793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101952</v>
      </c>
      <c r="E158" s="244">
        <v>130155.88</v>
      </c>
      <c r="F158" s="54">
        <f t="shared" si="31"/>
        <v>127.66388104205902</v>
      </c>
    </row>
    <row r="159" spans="1:6" ht="12.75" customHeight="1" x14ac:dyDescent="0.2">
      <c r="A159" s="55">
        <v>313</v>
      </c>
      <c r="B159" s="87" t="s">
        <v>360</v>
      </c>
      <c r="C159" s="52" t="s">
        <v>361</v>
      </c>
      <c r="D159" s="53">
        <f t="shared" ref="D159:E159" si="38">SUM(D160:D162)</f>
        <v>807258</v>
      </c>
      <c r="E159" s="53">
        <f t="shared" si="38"/>
        <v>711428.42</v>
      </c>
      <c r="F159" s="54">
        <f t="shared" si="31"/>
        <v>88.129002128191985</v>
      </c>
    </row>
    <row r="160" spans="1:6" ht="12.75" customHeight="1" x14ac:dyDescent="0.2">
      <c r="A160" s="55">
        <v>3131</v>
      </c>
      <c r="B160" s="87" t="s">
        <v>139</v>
      </c>
      <c r="C160" s="52" t="s">
        <v>362</v>
      </c>
      <c r="D160" s="244">
        <v>139968</v>
      </c>
      <c r="E160" s="244"/>
      <c r="F160" s="54">
        <f t="shared" si="31"/>
        <v>0</v>
      </c>
    </row>
    <row r="161" spans="1:6" ht="12.75" customHeight="1" x14ac:dyDescent="0.2">
      <c r="A161" s="55">
        <v>3132</v>
      </c>
      <c r="B161" s="87" t="s">
        <v>363</v>
      </c>
      <c r="C161" s="52" t="s">
        <v>364</v>
      </c>
      <c r="D161" s="244">
        <v>667290</v>
      </c>
      <c r="E161" s="244">
        <v>711428.42</v>
      </c>
      <c r="F161" s="54">
        <f t="shared" si="31"/>
        <v>106.61457836922479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1217074</v>
      </c>
      <c r="E163" s="53">
        <f t="shared" si="39"/>
        <v>1510829.0499999998</v>
      </c>
      <c r="F163" s="54">
        <f t="shared" si="31"/>
        <v>124.13617002745929</v>
      </c>
    </row>
    <row r="164" spans="1:6" ht="12.75" customHeight="1" x14ac:dyDescent="0.2">
      <c r="A164" s="55">
        <v>321</v>
      </c>
      <c r="B164" s="87" t="s">
        <v>369</v>
      </c>
      <c r="C164" s="52" t="s">
        <v>370</v>
      </c>
      <c r="D164" s="53">
        <f t="shared" ref="D164:E164" si="40">SUM(D165:D168)</f>
        <v>349492</v>
      </c>
      <c r="E164" s="53">
        <f t="shared" si="40"/>
        <v>431604.13999999996</v>
      </c>
      <c r="F164" s="54">
        <f t="shared" si="31"/>
        <v>123.49471232531788</v>
      </c>
    </row>
    <row r="165" spans="1:6" ht="12.75" customHeight="1" x14ac:dyDescent="0.2">
      <c r="A165" s="55">
        <v>3211</v>
      </c>
      <c r="B165" s="87" t="s">
        <v>371</v>
      </c>
      <c r="C165" s="52" t="s">
        <v>372</v>
      </c>
      <c r="D165" s="244">
        <v>18439</v>
      </c>
      <c r="E165" s="244">
        <v>26845.17</v>
      </c>
      <c r="F165" s="54">
        <f t="shared" si="31"/>
        <v>145.58907749877974</v>
      </c>
    </row>
    <row r="166" spans="1:6" ht="12.75" customHeight="1" x14ac:dyDescent="0.2">
      <c r="A166" s="55">
        <v>3212</v>
      </c>
      <c r="B166" s="87" t="s">
        <v>373</v>
      </c>
      <c r="C166" s="52" t="s">
        <v>374</v>
      </c>
      <c r="D166" s="244">
        <v>325963</v>
      </c>
      <c r="E166" s="244">
        <v>404758.97</v>
      </c>
      <c r="F166" s="54">
        <f t="shared" si="31"/>
        <v>124.17328653865623</v>
      </c>
    </row>
    <row r="167" spans="1:6" ht="12.75" customHeight="1" x14ac:dyDescent="0.2">
      <c r="A167" s="55">
        <v>3213</v>
      </c>
      <c r="B167" s="87" t="s">
        <v>375</v>
      </c>
      <c r="C167" s="52" t="s">
        <v>376</v>
      </c>
      <c r="D167" s="244">
        <v>5090</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173057</v>
      </c>
      <c r="E169" s="53">
        <f t="shared" si="41"/>
        <v>274567.44999999995</v>
      </c>
      <c r="F169" s="54">
        <f t="shared" si="31"/>
        <v>158.65723432163966</v>
      </c>
    </row>
    <row r="170" spans="1:6" ht="12.75" customHeight="1" x14ac:dyDescent="0.2">
      <c r="A170" s="55">
        <v>3221</v>
      </c>
      <c r="B170" s="87" t="s">
        <v>381</v>
      </c>
      <c r="C170" s="52" t="s">
        <v>382</v>
      </c>
      <c r="D170" s="244">
        <v>90676</v>
      </c>
      <c r="E170" s="244">
        <v>99960.34</v>
      </c>
      <c r="F170" s="54">
        <f t="shared" si="31"/>
        <v>110.23902686488157</v>
      </c>
    </row>
    <row r="171" spans="1:6" ht="12.75" customHeight="1" x14ac:dyDescent="0.2">
      <c r="A171" s="55">
        <v>3222</v>
      </c>
      <c r="B171" s="87" t="s">
        <v>383</v>
      </c>
      <c r="C171" s="52" t="s">
        <v>384</v>
      </c>
      <c r="D171" s="244"/>
      <c r="E171" s="244">
        <v>0</v>
      </c>
      <c r="F171" s="54" t="str">
        <f t="shared" si="31"/>
        <v>-</v>
      </c>
    </row>
    <row r="172" spans="1:6" ht="12.75" customHeight="1" x14ac:dyDescent="0.2">
      <c r="A172" s="55">
        <v>3223</v>
      </c>
      <c r="B172" s="87" t="s">
        <v>385</v>
      </c>
      <c r="C172" s="52" t="s">
        <v>386</v>
      </c>
      <c r="D172" s="244">
        <v>78766</v>
      </c>
      <c r="E172" s="244">
        <v>172694.64</v>
      </c>
      <c r="F172" s="54">
        <f t="shared" si="31"/>
        <v>219.25023487291472</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3615</v>
      </c>
      <c r="E174" s="244">
        <v>1912.47</v>
      </c>
      <c r="F174" s="54">
        <f t="shared" si="31"/>
        <v>52.903734439834025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674739</v>
      </c>
      <c r="E177" s="53">
        <f t="shared" si="42"/>
        <v>769013.38</v>
      </c>
      <c r="F177" s="54">
        <f t="shared" si="31"/>
        <v>113.97197731270907</v>
      </c>
    </row>
    <row r="178" spans="1:6" ht="12.75" customHeight="1" x14ac:dyDescent="0.2">
      <c r="A178" s="55">
        <v>3231</v>
      </c>
      <c r="B178" s="87" t="s">
        <v>397</v>
      </c>
      <c r="C178" s="52" t="s">
        <v>398</v>
      </c>
      <c r="D178" s="244">
        <v>109706</v>
      </c>
      <c r="E178" s="244">
        <v>120792.36</v>
      </c>
      <c r="F178" s="54">
        <f t="shared" si="31"/>
        <v>110.10551838550306</v>
      </c>
    </row>
    <row r="179" spans="1:6" ht="12.75" customHeight="1" x14ac:dyDescent="0.2">
      <c r="A179" s="55">
        <v>3232</v>
      </c>
      <c r="B179" s="87" t="s">
        <v>399</v>
      </c>
      <c r="C179" s="52" t="s">
        <v>400</v>
      </c>
      <c r="D179" s="244">
        <v>31586</v>
      </c>
      <c r="E179" s="244">
        <v>76231.61</v>
      </c>
      <c r="F179" s="54">
        <f t="shared" si="31"/>
        <v>241.34619768251758</v>
      </c>
    </row>
    <row r="180" spans="1:6" ht="12.75" customHeight="1" x14ac:dyDescent="0.2">
      <c r="A180" s="55">
        <v>3233</v>
      </c>
      <c r="B180" s="87" t="s">
        <v>401</v>
      </c>
      <c r="C180" s="52" t="s">
        <v>402</v>
      </c>
      <c r="D180" s="244">
        <v>28083</v>
      </c>
      <c r="E180" s="244">
        <v>18561</v>
      </c>
      <c r="F180" s="54">
        <f t="shared" si="31"/>
        <v>66.093366093366086</v>
      </c>
    </row>
    <row r="181" spans="1:6" ht="12.75" customHeight="1" x14ac:dyDescent="0.2">
      <c r="A181" s="55">
        <v>3234</v>
      </c>
      <c r="B181" s="87" t="s">
        <v>403</v>
      </c>
      <c r="C181" s="52" t="s">
        <v>404</v>
      </c>
      <c r="D181" s="244">
        <v>56698</v>
      </c>
      <c r="E181" s="244">
        <v>53106.86</v>
      </c>
      <c r="F181" s="54">
        <f t="shared" si="31"/>
        <v>93.666196338495183</v>
      </c>
    </row>
    <row r="182" spans="1:6" ht="12.75" customHeight="1" x14ac:dyDescent="0.2">
      <c r="A182" s="55">
        <v>3235</v>
      </c>
      <c r="B182" s="87" t="s">
        <v>405</v>
      </c>
      <c r="C182" s="52" t="s">
        <v>406</v>
      </c>
      <c r="D182" s="244">
        <v>24511</v>
      </c>
      <c r="E182" s="244">
        <v>31627.43</v>
      </c>
      <c r="F182" s="54">
        <f t="shared" si="31"/>
        <v>129.0336175594631</v>
      </c>
    </row>
    <row r="183" spans="1:6" ht="12.75" customHeight="1" x14ac:dyDescent="0.2">
      <c r="A183" s="55">
        <v>3236</v>
      </c>
      <c r="B183" s="87" t="s">
        <v>407</v>
      </c>
      <c r="C183" s="52" t="s">
        <v>408</v>
      </c>
      <c r="D183" s="244">
        <v>9119</v>
      </c>
      <c r="E183" s="244">
        <v>3890</v>
      </c>
      <c r="F183" s="54">
        <f t="shared" si="31"/>
        <v>42.658186204627704</v>
      </c>
    </row>
    <row r="184" spans="1:6" ht="12.75" customHeight="1" x14ac:dyDescent="0.2">
      <c r="A184" s="55">
        <v>3237</v>
      </c>
      <c r="B184" s="87" t="s">
        <v>409</v>
      </c>
      <c r="C184" s="52" t="s">
        <v>410</v>
      </c>
      <c r="D184" s="244">
        <v>413119</v>
      </c>
      <c r="E184" s="244">
        <v>462654.25</v>
      </c>
      <c r="F184" s="54">
        <f t="shared" si="31"/>
        <v>111.99055235900552</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1767</v>
      </c>
      <c r="E186" s="244">
        <v>1999.87</v>
      </c>
      <c r="F186" s="54">
        <f t="shared" si="31"/>
        <v>113.17883418222976</v>
      </c>
    </row>
    <row r="187" spans="1:6" ht="12.75" customHeight="1" x14ac:dyDescent="0.2">
      <c r="A187" s="55">
        <v>324</v>
      </c>
      <c r="B187" s="87" t="s">
        <v>415</v>
      </c>
      <c r="C187" s="52" t="s">
        <v>416</v>
      </c>
      <c r="D187" s="244">
        <v>6551</v>
      </c>
      <c r="E187" s="244">
        <v>8926.5</v>
      </c>
      <c r="F187" s="54">
        <f t="shared" si="31"/>
        <v>136.26163944435964</v>
      </c>
    </row>
    <row r="188" spans="1:6" ht="12.75" customHeight="1" x14ac:dyDescent="0.2">
      <c r="A188" s="55">
        <v>329</v>
      </c>
      <c r="B188" s="87" t="s">
        <v>417</v>
      </c>
      <c r="C188" s="52" t="s">
        <v>418</v>
      </c>
      <c r="D188" s="53">
        <f t="shared" ref="D188:E188" si="43">SUM(D189:D195)</f>
        <v>13235</v>
      </c>
      <c r="E188" s="53">
        <f t="shared" si="43"/>
        <v>26717.58</v>
      </c>
      <c r="F188" s="54">
        <f t="shared" si="31"/>
        <v>201.87064601435588</v>
      </c>
    </row>
    <row r="189" spans="1:6" ht="12.75" customHeight="1" x14ac:dyDescent="0.2">
      <c r="A189" s="55">
        <v>3291</v>
      </c>
      <c r="B189" s="234" t="s">
        <v>419</v>
      </c>
      <c r="C189" s="52" t="s">
        <v>420</v>
      </c>
      <c r="D189" s="244"/>
      <c r="E189" s="244">
        <v>0</v>
      </c>
      <c r="F189" s="54" t="str">
        <f t="shared" si="31"/>
        <v>-</v>
      </c>
    </row>
    <row r="190" spans="1:6" ht="12.75" customHeight="1" x14ac:dyDescent="0.2">
      <c r="A190" s="55">
        <v>3292</v>
      </c>
      <c r="B190" s="87" t="s">
        <v>421</v>
      </c>
      <c r="C190" s="52" t="s">
        <v>422</v>
      </c>
      <c r="D190" s="244">
        <v>2995</v>
      </c>
      <c r="E190" s="244">
        <v>2951.95</v>
      </c>
      <c r="F190" s="54">
        <f t="shared" si="31"/>
        <v>98.562604340567603</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9350</v>
      </c>
      <c r="E193" s="244">
        <v>10200</v>
      </c>
      <c r="F193" s="54">
        <f t="shared" si="31"/>
        <v>109.09090909090908</v>
      </c>
    </row>
    <row r="194" spans="1:6" ht="12.75" customHeight="1" x14ac:dyDescent="0.2">
      <c r="A194" s="55" t="s">
        <v>429</v>
      </c>
      <c r="B194" s="87" t="s">
        <v>430</v>
      </c>
      <c r="C194" s="52" t="s">
        <v>429</v>
      </c>
      <c r="D194" s="244">
        <v>300</v>
      </c>
      <c r="E194" s="244">
        <v>12500</v>
      </c>
      <c r="F194" s="54">
        <f t="shared" si="31"/>
        <v>4166.6666666666661</v>
      </c>
    </row>
    <row r="195" spans="1:6" ht="12.75" customHeight="1" x14ac:dyDescent="0.2">
      <c r="A195" s="55">
        <v>3299</v>
      </c>
      <c r="B195" s="87" t="s">
        <v>431</v>
      </c>
      <c r="C195" s="52" t="s">
        <v>432</v>
      </c>
      <c r="D195" s="244">
        <v>590</v>
      </c>
      <c r="E195" s="244">
        <v>1065.6300000000001</v>
      </c>
      <c r="F195" s="54">
        <f t="shared" si="31"/>
        <v>180.61525423728816</v>
      </c>
    </row>
    <row r="196" spans="1:6" ht="12.75" customHeight="1" x14ac:dyDescent="0.2">
      <c r="A196" s="55">
        <v>34</v>
      </c>
      <c r="B196" s="234" t="s">
        <v>433</v>
      </c>
      <c r="C196" s="52" t="s">
        <v>434</v>
      </c>
      <c r="D196" s="53">
        <f t="shared" ref="D196:E196" si="44">D197+D202+D210</f>
        <v>78741</v>
      </c>
      <c r="E196" s="53">
        <f t="shared" si="44"/>
        <v>7730.26</v>
      </c>
      <c r="F196" s="54">
        <f t="shared" si="31"/>
        <v>9.8173251546208462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847</v>
      </c>
      <c r="E202" s="53">
        <f t="shared" si="46"/>
        <v>2983.66</v>
      </c>
      <c r="F202" s="54">
        <f t="shared" si="31"/>
        <v>352.26210153482879</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847</v>
      </c>
      <c r="E208" s="244">
        <v>2983.66</v>
      </c>
      <c r="F208" s="54">
        <f t="shared" si="31"/>
        <v>352.26210153482879</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77894</v>
      </c>
      <c r="E210" s="53">
        <f t="shared" si="47"/>
        <v>4746.6000000000004</v>
      </c>
      <c r="F210" s="54">
        <f t="shared" si="31"/>
        <v>6.0936657508922387</v>
      </c>
    </row>
    <row r="211" spans="1:6" ht="12.75" customHeight="1" x14ac:dyDescent="0.2">
      <c r="A211" s="55">
        <v>3431</v>
      </c>
      <c r="B211" s="234" t="s">
        <v>463</v>
      </c>
      <c r="C211" s="52" t="s">
        <v>464</v>
      </c>
      <c r="D211" s="244">
        <v>4229</v>
      </c>
      <c r="E211" s="244">
        <v>4746.6000000000004</v>
      </c>
      <c r="F211" s="54">
        <f t="shared" si="31"/>
        <v>112.23930007093877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73665</v>
      </c>
      <c r="E213" s="244"/>
      <c r="F213" s="54">
        <f t="shared" si="31"/>
        <v>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6249207</v>
      </c>
      <c r="E289" s="53">
        <f t="shared" si="79"/>
        <v>6671822.7799999993</v>
      </c>
      <c r="F289" s="54">
        <f t="shared" si="76"/>
        <v>106.76271053271238</v>
      </c>
    </row>
    <row r="290" spans="1:6" ht="12.75" customHeight="1" x14ac:dyDescent="0.2">
      <c r="A290" s="55" t="s">
        <v>606</v>
      </c>
      <c r="B290" s="87" t="s">
        <v>617</v>
      </c>
      <c r="C290" s="52" t="s">
        <v>618</v>
      </c>
      <c r="D290" s="53">
        <f>IF(D6&gt;=D289,D6-D289,0)</f>
        <v>15788</v>
      </c>
      <c r="E290" s="53">
        <f>IF(E6&gt;=E289,E6-E289,0)</f>
        <v>7671.480000000447</v>
      </c>
      <c r="F290" s="54">
        <f t="shared" si="76"/>
        <v>48.590575120347395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48877</v>
      </c>
      <c r="E293" s="244">
        <v>32864.230000000003</v>
      </c>
      <c r="F293" s="54">
        <f t="shared" si="76"/>
        <v>67.2386398510547</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116669</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116669</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116669</v>
      </c>
      <c r="E378" s="53">
        <f t="shared" si="102"/>
        <v>0</v>
      </c>
      <c r="F378" s="54">
        <f t="shared" si="81"/>
        <v>0</v>
      </c>
    </row>
    <row r="379" spans="1:6" ht="12.75" customHeight="1" x14ac:dyDescent="0.2">
      <c r="A379" s="55">
        <v>4231</v>
      </c>
      <c r="B379" s="87" t="s">
        <v>690</v>
      </c>
      <c r="C379" s="52" t="s">
        <v>775</v>
      </c>
      <c r="D379" s="244">
        <v>116669</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116669</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116668.89</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6264995</v>
      </c>
      <c r="E412" s="53">
        <f>E6+E298</f>
        <v>6679494.2599999998</v>
      </c>
      <c r="F412" s="54">
        <f t="shared" si="81"/>
        <v>106.61611477742599</v>
      </c>
    </row>
    <row r="413" spans="1:6" ht="12.75" customHeight="1" x14ac:dyDescent="0.2">
      <c r="A413" s="55" t="s">
        <v>606</v>
      </c>
      <c r="B413" s="87" t="s">
        <v>829</v>
      </c>
      <c r="C413" s="52" t="s">
        <v>830</v>
      </c>
      <c r="D413" s="53">
        <f t="shared" ref="D413:E413" si="112">D289+D350</f>
        <v>6365876</v>
      </c>
      <c r="E413" s="53">
        <f t="shared" si="112"/>
        <v>6671822.7799999993</v>
      </c>
      <c r="F413" s="54">
        <f t="shared" si="81"/>
        <v>104.8060436615479</v>
      </c>
    </row>
    <row r="414" spans="1:6" ht="12.75" customHeight="1" x14ac:dyDescent="0.2">
      <c r="A414" s="55" t="s">
        <v>606</v>
      </c>
      <c r="B414" s="87" t="s">
        <v>831</v>
      </c>
      <c r="C414" s="52" t="s">
        <v>832</v>
      </c>
      <c r="D414" s="53">
        <f t="shared" ref="D414:E414" si="113">IF(D412&gt;=D413,D412-D413,0)</f>
        <v>0</v>
      </c>
      <c r="E414" s="53">
        <f t="shared" si="113"/>
        <v>7671.480000000447</v>
      </c>
      <c r="F414" s="54" t="str">
        <f t="shared" si="81"/>
        <v>-</v>
      </c>
    </row>
    <row r="415" spans="1:6" ht="12.75" customHeight="1" x14ac:dyDescent="0.2">
      <c r="A415" s="55" t="s">
        <v>606</v>
      </c>
      <c r="B415" s="87" t="s">
        <v>833</v>
      </c>
      <c r="C415" s="52" t="s">
        <v>834</v>
      </c>
      <c r="D415" s="53">
        <f t="shared" ref="D415:E415" si="114">IF(D413&gt;=D412,D413-D412,0)</f>
        <v>100881</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48877</v>
      </c>
      <c r="E417" s="53">
        <f t="shared" si="116"/>
        <v>149533.12</v>
      </c>
      <c r="F417" s="54">
        <f t="shared" si="81"/>
        <v>305.93759846144405</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116669</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116669</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116669</v>
      </c>
      <c r="E495" s="53">
        <f t="shared" si="140"/>
        <v>0</v>
      </c>
      <c r="F495" s="54">
        <f t="shared" si="119"/>
        <v>0</v>
      </c>
    </row>
    <row r="496" spans="1:6" ht="12.75" customHeight="1" x14ac:dyDescent="0.2">
      <c r="A496" s="55">
        <v>8443</v>
      </c>
      <c r="B496" s="87" t="s">
        <v>996</v>
      </c>
      <c r="C496" s="52" t="s">
        <v>997</v>
      </c>
      <c r="D496" s="244">
        <v>116669</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5434</v>
      </c>
      <c r="E528" s="53">
        <f t="shared" si="148"/>
        <v>22140.98</v>
      </c>
      <c r="F528" s="54">
        <f t="shared" si="119"/>
        <v>407.45270518954726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5434</v>
      </c>
      <c r="E593" s="53">
        <f t="shared" si="167"/>
        <v>22140.98</v>
      </c>
      <c r="F593" s="54">
        <f t="shared" si="119"/>
        <v>407.45270518954726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5434</v>
      </c>
      <c r="E605" s="53">
        <f t="shared" si="171"/>
        <v>22140.98</v>
      </c>
      <c r="F605" s="54">
        <f t="shared" si="119"/>
        <v>407.45270518954726</v>
      </c>
    </row>
    <row r="606" spans="1:6" ht="24" x14ac:dyDescent="0.2">
      <c r="A606" s="55">
        <v>5443</v>
      </c>
      <c r="B606" s="87" t="s">
        <v>1207</v>
      </c>
      <c r="C606" s="52" t="s">
        <v>1208</v>
      </c>
      <c r="D606" s="244">
        <v>5434</v>
      </c>
      <c r="E606" s="244">
        <v>22140.98</v>
      </c>
      <c r="F606" s="54">
        <f t="shared" si="119"/>
        <v>407.45270518954726</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111235</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22140.98</v>
      </c>
      <c r="F636" s="54" t="str">
        <f t="shared" si="119"/>
        <v>-</v>
      </c>
    </row>
    <row r="637" spans="1:6" ht="12.75" customHeight="1" x14ac:dyDescent="0.2">
      <c r="A637" s="55">
        <v>92213</v>
      </c>
      <c r="B637" s="87" t="s">
        <v>1269</v>
      </c>
      <c r="C637" s="52" t="s">
        <v>1270</v>
      </c>
      <c r="D637" s="244"/>
      <c r="E637" s="244">
        <v>111235.1</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6381664</v>
      </c>
      <c r="E639" s="53">
        <f t="shared" si="180"/>
        <v>6679494.2599999998</v>
      </c>
      <c r="F639" s="54">
        <f t="shared" si="119"/>
        <v>104.66696867776177</v>
      </c>
    </row>
    <row r="640" spans="1:6" ht="12.75" customHeight="1" x14ac:dyDescent="0.2">
      <c r="A640" s="55" t="s">
        <v>606</v>
      </c>
      <c r="B640" s="87" t="s">
        <v>1275</v>
      </c>
      <c r="C640" s="52" t="s">
        <v>1276</v>
      </c>
      <c r="D640" s="53">
        <f t="shared" ref="D640:E640" si="181">D413+D528</f>
        <v>6371310</v>
      </c>
      <c r="E640" s="53">
        <f t="shared" si="181"/>
        <v>6693963.7599999998</v>
      </c>
      <c r="F640" s="54">
        <f t="shared" si="119"/>
        <v>105.0641667098289</v>
      </c>
    </row>
    <row r="641" spans="1:6" ht="12.75" customHeight="1" x14ac:dyDescent="0.2">
      <c r="A641" s="55" t="s">
        <v>606</v>
      </c>
      <c r="B641" s="87" t="s">
        <v>1277</v>
      </c>
      <c r="C641" s="52" t="s">
        <v>1278</v>
      </c>
      <c r="D641" s="53">
        <f t="shared" ref="D641:E641" si="182">IF(D639&gt;=D640,D639-D640,0)</f>
        <v>10354</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14469.5</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48877</v>
      </c>
      <c r="E644" s="53">
        <f t="shared" si="185"/>
        <v>38298.01999999999</v>
      </c>
      <c r="F644" s="54">
        <f t="shared" si="119"/>
        <v>78.355913824498217</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38523</v>
      </c>
      <c r="E646" s="53">
        <f t="shared" si="187"/>
        <v>52767.51999999999</v>
      </c>
      <c r="F646" s="54">
        <f t="shared" si="119"/>
        <v>136.97666329205927</v>
      </c>
    </row>
    <row r="647" spans="1:6" ht="24" x14ac:dyDescent="0.2">
      <c r="A647" s="57" t="s">
        <v>1289</v>
      </c>
      <c r="B647" s="235" t="s">
        <v>1290</v>
      </c>
      <c r="C647" s="58" t="s">
        <v>1289</v>
      </c>
      <c r="D647" s="245">
        <v>428766</v>
      </c>
      <c r="E647" s="245">
        <v>464952.49</v>
      </c>
      <c r="F647" s="59">
        <f t="shared" si="119"/>
        <v>108.43968271737965</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15641</v>
      </c>
      <c r="E649" s="244">
        <v>11110.29</v>
      </c>
      <c r="F649" s="54">
        <f t="shared" ref="F649:F724" si="188">IF(D649&lt;&gt;0,IF(E649/D649&gt;=100,"&gt;&gt;100",E649/D649*100),"-")</f>
        <v>71.033118087078833</v>
      </c>
    </row>
    <row r="650" spans="1:6" ht="12.75" customHeight="1" x14ac:dyDescent="0.2">
      <c r="A650" s="55" t="s">
        <v>1294</v>
      </c>
      <c r="B650" s="87" t="s">
        <v>1295</v>
      </c>
      <c r="C650" s="52" t="s">
        <v>1294</v>
      </c>
      <c r="D650" s="244">
        <v>696644</v>
      </c>
      <c r="E650" s="244">
        <v>596547.47</v>
      </c>
      <c r="F650" s="54">
        <f t="shared" si="188"/>
        <v>85.63160954519094</v>
      </c>
    </row>
    <row r="651" spans="1:6" ht="12.75" customHeight="1" x14ac:dyDescent="0.2">
      <c r="A651" s="55" t="s">
        <v>1296</v>
      </c>
      <c r="B651" s="87" t="s">
        <v>1297</v>
      </c>
      <c r="C651" s="52" t="s">
        <v>1296</v>
      </c>
      <c r="D651" s="244">
        <v>701175</v>
      </c>
      <c r="E651" s="244">
        <v>602216.41</v>
      </c>
      <c r="F651" s="54">
        <f t="shared" si="188"/>
        <v>85.886748671872212</v>
      </c>
    </row>
    <row r="652" spans="1:6" ht="24" x14ac:dyDescent="0.2">
      <c r="A652" s="55">
        <v>11</v>
      </c>
      <c r="B652" s="87" t="s">
        <v>1298</v>
      </c>
      <c r="C652" s="52" t="s">
        <v>1299</v>
      </c>
      <c r="D652" s="53">
        <f t="shared" ref="D652:E652" si="189">+D649+D650-D651</f>
        <v>11110</v>
      </c>
      <c r="E652" s="53">
        <f t="shared" si="189"/>
        <v>5441.3499999999767</v>
      </c>
      <c r="F652" s="54">
        <f t="shared" si="188"/>
        <v>48.977047704770264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35</v>
      </c>
      <c r="E654" s="264">
        <v>35</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29</v>
      </c>
      <c r="E656" s="264">
        <v>29</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15614.63</v>
      </c>
      <c r="F716" s="54" t="str">
        <f t="shared" si="188"/>
        <v>-</v>
      </c>
    </row>
    <row r="717" spans="1:6" ht="12.75" customHeight="1" x14ac:dyDescent="0.2">
      <c r="A717" s="55">
        <v>31215</v>
      </c>
      <c r="B717" s="87" t="s">
        <v>1411</v>
      </c>
      <c r="C717" s="52" t="s">
        <v>1412</v>
      </c>
      <c r="D717" s="244">
        <v>14105</v>
      </c>
      <c r="E717" s="244">
        <v>19800.48</v>
      </c>
      <c r="F717" s="54">
        <f t="shared" si="188"/>
        <v>140.37915632754343</v>
      </c>
    </row>
    <row r="718" spans="1:6" ht="12.75" customHeight="1" x14ac:dyDescent="0.2">
      <c r="A718" s="55">
        <v>32121</v>
      </c>
      <c r="B718" s="87" t="s">
        <v>1413</v>
      </c>
      <c r="C718" s="52" t="s">
        <v>1414</v>
      </c>
      <c r="D718" s="244">
        <v>325963</v>
      </c>
      <c r="E718" s="244">
        <v>404758.97</v>
      </c>
      <c r="F718" s="54">
        <f t="shared" si="188"/>
        <v>124.17328653865623</v>
      </c>
    </row>
    <row r="719" spans="1:6" ht="12.75" customHeight="1" x14ac:dyDescent="0.2">
      <c r="A719" s="55" t="s">
        <v>1415</v>
      </c>
      <c r="B719" s="87" t="s">
        <v>1416</v>
      </c>
      <c r="C719" s="52" t="s">
        <v>1415</v>
      </c>
      <c r="D719" s="244"/>
      <c r="E719" s="244">
        <v>0</v>
      </c>
      <c r="F719" s="54" t="str">
        <f t="shared" si="188"/>
        <v>-</v>
      </c>
    </row>
    <row r="720" spans="1:6" ht="12.75" customHeight="1" x14ac:dyDescent="0.2">
      <c r="A720" s="55" t="s">
        <v>1417</v>
      </c>
      <c r="B720" s="87" t="s">
        <v>1418</v>
      </c>
      <c r="C720" s="52" t="s">
        <v>1417</v>
      </c>
      <c r="D720" s="244">
        <v>3219</v>
      </c>
      <c r="E720" s="244">
        <v>1240</v>
      </c>
      <c r="F720" s="54">
        <f t="shared" si="188"/>
        <v>38.521279900590244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147725</v>
      </c>
      <c r="E723" s="244">
        <v>158328.04</v>
      </c>
      <c r="F723" s="54">
        <f t="shared" si="188"/>
        <v>107.17755288542901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847</v>
      </c>
      <c r="E748" s="244">
        <v>2983.66</v>
      </c>
      <c r="F748" s="54">
        <f t="shared" si="190"/>
        <v>352.26210153482879</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116669</v>
      </c>
      <c r="E887" s="244"/>
      <c r="F887" s="54">
        <f t="shared" si="190"/>
        <v>0</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5434</v>
      </c>
      <c r="E955" s="244">
        <v>22140.98</v>
      </c>
      <c r="F955" s="54">
        <f t="shared" si="190"/>
        <v>407.45270518954726</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94" sqref="E29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642216</v>
      </c>
      <c r="E6" s="231">
        <f t="shared" si="0"/>
        <v>901389.46</v>
      </c>
      <c r="F6" s="232">
        <f t="shared" ref="F6:F260" si="1">IF(D6&gt;0,IF(E6/D6&gt;=100,"&gt;&gt;100",E6/D6*100),"-")</f>
        <v>140.35612005929468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169658</v>
      </c>
      <c r="E7" s="106">
        <f t="shared" si="2"/>
        <v>359818.41</v>
      </c>
      <c r="F7" s="95">
        <f t="shared" si="1"/>
        <v>212.08455245258105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96631</v>
      </c>
      <c r="E10" s="249">
        <v>96630.66</v>
      </c>
      <c r="F10" s="95">
        <f t="shared" si="1"/>
        <v>99.999648146040101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96631</v>
      </c>
      <c r="E11" s="249">
        <v>96630.66</v>
      </c>
      <c r="F11" s="95">
        <f t="shared" si="1"/>
        <v>99.999648146040101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169658</v>
      </c>
      <c r="E12" s="106">
        <f t="shared" si="3"/>
        <v>359818.41</v>
      </c>
      <c r="F12" s="95">
        <f t="shared" si="1"/>
        <v>212.08455245258105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41400</v>
      </c>
      <c r="E13" s="106">
        <f t="shared" si="4"/>
        <v>41400</v>
      </c>
      <c r="F13" s="95">
        <f t="shared" si="1"/>
        <v>100</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51750</v>
      </c>
      <c r="E15" s="249">
        <v>51750</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10350</v>
      </c>
      <c r="E18" s="249">
        <v>10350</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17422</v>
      </c>
      <c r="E19" s="106">
        <f t="shared" si="5"/>
        <v>205777.96999999997</v>
      </c>
      <c r="F19" s="95">
        <f t="shared" si="1"/>
        <v>1181.138617839513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114848</v>
      </c>
      <c r="E20" s="249">
        <v>604550.69999999995</v>
      </c>
      <c r="F20" s="95">
        <f t="shared" si="1"/>
        <v>526.39201379214262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4190</v>
      </c>
      <c r="E21" s="249">
        <v>10244.91</v>
      </c>
      <c r="F21" s="95">
        <f t="shared" si="1"/>
        <v>244.50859188544155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101616</v>
      </c>
      <c r="E28" s="249">
        <v>409017.64</v>
      </c>
      <c r="F28" s="95">
        <f t="shared" si="1"/>
        <v>402.513029444182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110836</v>
      </c>
      <c r="E29" s="106">
        <f t="shared" si="6"/>
        <v>87501.669999999984</v>
      </c>
      <c r="F29" s="95">
        <f t="shared" si="1"/>
        <v>78.946975711862549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228861</v>
      </c>
      <c r="E30" s="249">
        <v>228860.65</v>
      </c>
      <c r="F30" s="95">
        <f t="shared" si="1"/>
        <v>99.999847068744785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118025</v>
      </c>
      <c r="E34" s="249">
        <v>141358.98000000001</v>
      </c>
      <c r="F34" s="95">
        <f t="shared" si="1"/>
        <v>119.77037068417708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25138.770000000004</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125693.88</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100555.11</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10096</v>
      </c>
      <c r="E54" s="249">
        <v>12008.1</v>
      </c>
      <c r="F54" s="95">
        <f t="shared" si="1"/>
        <v>118.93918383518225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10096</v>
      </c>
      <c r="E55" s="249">
        <v>12008.1</v>
      </c>
      <c r="F55" s="95">
        <f t="shared" si="1"/>
        <v>118.93918383518225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472558</v>
      </c>
      <c r="E68" s="106">
        <f t="shared" si="13"/>
        <v>541571.05000000005</v>
      </c>
      <c r="F68" s="95">
        <f t="shared" si="1"/>
        <v>114.60414382996373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11110</v>
      </c>
      <c r="E69" s="106">
        <f t="shared" si="14"/>
        <v>5441.35</v>
      </c>
      <c r="F69" s="95">
        <f t="shared" si="1"/>
        <v>48.977047704770484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10408</v>
      </c>
      <c r="E70" s="106">
        <f t="shared" si="15"/>
        <v>5441.35</v>
      </c>
      <c r="F70" s="95">
        <f t="shared" si="1"/>
        <v>52.280457340507304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10408</v>
      </c>
      <c r="E72" s="249">
        <v>5441.35</v>
      </c>
      <c r="F72" s="95">
        <f t="shared" si="1"/>
        <v>52.280457340507304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702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32682</v>
      </c>
      <c r="E78" s="106">
        <f>E79+SUM(E82:E84)-E85+E86</f>
        <v>71177.210000000006</v>
      </c>
      <c r="F78" s="95">
        <f t="shared" si="1"/>
        <v>217.78719172633254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32682</v>
      </c>
      <c r="E86" s="249">
        <v>71177.210000000006</v>
      </c>
      <c r="F86" s="95">
        <f t="shared" si="1"/>
        <v>217.78719172633254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428766</v>
      </c>
      <c r="E170" s="106">
        <f t="shared" si="29"/>
        <v>464952.49</v>
      </c>
      <c r="F170" s="95">
        <f t="shared" si="1"/>
        <v>108.43968271737965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428766</v>
      </c>
      <c r="E173" s="249">
        <v>464952.49</v>
      </c>
      <c r="F173" s="95">
        <f t="shared" si="1"/>
        <v>108.43968271737965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642216</v>
      </c>
      <c r="E175" s="106">
        <f t="shared" si="30"/>
        <v>901389.46</v>
      </c>
      <c r="F175" s="95">
        <f t="shared" si="1"/>
        <v>140.35612005929468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622317</v>
      </c>
      <c r="E176" s="106">
        <f t="shared" si="31"/>
        <v>683432.69</v>
      </c>
      <c r="F176" s="95">
        <f t="shared" si="1"/>
        <v>109.8206685660202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511082</v>
      </c>
      <c r="E177" s="106">
        <f t="shared" si="32"/>
        <v>594338.56999999995</v>
      </c>
      <c r="F177" s="95">
        <f t="shared" si="1"/>
        <v>116.29025674940617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402333</v>
      </c>
      <c r="E178" s="249">
        <v>419274.66</v>
      </c>
      <c r="F178" s="95">
        <f t="shared" si="1"/>
        <v>104.2108551871211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76067</v>
      </c>
      <c r="E179" s="249">
        <v>103886.7</v>
      </c>
      <c r="F179" s="95">
        <f t="shared" si="1"/>
        <v>136.57262676324819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32682</v>
      </c>
      <c r="E188" s="249">
        <v>71177.210000000006</v>
      </c>
      <c r="F188" s="95">
        <f t="shared" si="1"/>
        <v>217.78719172633254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111235</v>
      </c>
      <c r="E206" s="106">
        <f t="shared" si="37"/>
        <v>89094.12</v>
      </c>
      <c r="F206" s="95">
        <f t="shared" si="1"/>
        <v>80.09540162718568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111235</v>
      </c>
      <c r="E207" s="106">
        <f t="shared" si="38"/>
        <v>89094.12</v>
      </c>
      <c r="F207" s="95">
        <f t="shared" si="1"/>
        <v>80.09540162718568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111235</v>
      </c>
      <c r="E212" s="249">
        <v>89094.12</v>
      </c>
      <c r="F212" s="95">
        <f t="shared" si="1"/>
        <v>80.09540162718568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19899</v>
      </c>
      <c r="E237" s="106">
        <f t="shared" si="41"/>
        <v>217956.76999999996</v>
      </c>
      <c r="F237" s="95">
        <f t="shared" si="1"/>
        <v>1095.3151917181765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58422</v>
      </c>
      <c r="E238" s="106">
        <f t="shared" si="42"/>
        <v>270724.28999999998</v>
      </c>
      <c r="F238" s="95">
        <f t="shared" si="1"/>
        <v>463.39442333367566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169657</v>
      </c>
      <c r="E239" s="106">
        <f t="shared" si="43"/>
        <v>359818.41</v>
      </c>
      <c r="F239" s="95">
        <f t="shared" si="1"/>
        <v>212.08580253098899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169657</v>
      </c>
      <c r="E240" s="249">
        <v>359818.41</v>
      </c>
      <c r="F240" s="95">
        <f t="shared" si="1"/>
        <v>212.08580253098899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111235</v>
      </c>
      <c r="E242" s="106">
        <f t="shared" si="44"/>
        <v>89094.12</v>
      </c>
      <c r="F242" s="95">
        <f t="shared" si="1"/>
        <v>80.09540162718568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111235</v>
      </c>
      <c r="E243" s="249">
        <v>89094.12</v>
      </c>
      <c r="F243" s="95">
        <f t="shared" si="1"/>
        <v>80.09540162718568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-38523</v>
      </c>
      <c r="E245" s="106">
        <f t="shared" si="45"/>
        <v>-52767.520000000019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111235</v>
      </c>
      <c r="E246" s="106">
        <f t="shared" si="46"/>
        <v>89094.12</v>
      </c>
      <c r="F246" s="95">
        <f t="shared" si="1"/>
        <v>80.09540162718568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111235</v>
      </c>
      <c r="E249" s="249">
        <v>89094.12</v>
      </c>
      <c r="F249" s="95">
        <f t="shared" si="1"/>
        <v>80.09540162718568</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149758</v>
      </c>
      <c r="E250" s="106">
        <f t="shared" si="47"/>
        <v>141861.64000000001</v>
      </c>
      <c r="F250" s="95">
        <f t="shared" si="1"/>
        <v>94.727253301993898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33089</v>
      </c>
      <c r="E251" s="249">
        <v>25192.75</v>
      </c>
      <c r="F251" s="95">
        <f t="shared" si="1"/>
        <v>76.136329293722994</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116669</v>
      </c>
      <c r="E252" s="249">
        <v>116668.89</v>
      </c>
      <c r="F252" s="95">
        <f t="shared" si="1"/>
        <v>99.999905716171384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651598</v>
      </c>
      <c r="E259" s="106">
        <f t="shared" si="49"/>
        <v>651597.82999999996</v>
      </c>
      <c r="F259" s="95">
        <f t="shared" si="1"/>
        <v>99.999973910294386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651598</v>
      </c>
      <c r="E260" s="250">
        <v>651597.82999999996</v>
      </c>
      <c r="F260" s="99">
        <f t="shared" si="1"/>
        <v>99.999973910294386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32682</v>
      </c>
      <c r="E268" s="249">
        <v>71177.210000000006</v>
      </c>
      <c r="F268" s="95">
        <f t="shared" si="50"/>
        <v>217.78719172633254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12198</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498884</v>
      </c>
      <c r="E288" s="249">
        <v>594338.56999999995</v>
      </c>
      <c r="F288" s="95">
        <f t="shared" si="50"/>
        <v>119.1336202403765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111235</v>
      </c>
      <c r="E294" s="249">
        <v>89094.12</v>
      </c>
      <c r="F294" s="95">
        <f t="shared" si="50"/>
        <v>80.09540162718568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32682</v>
      </c>
      <c r="E302" s="249">
        <v>71177.210000000006</v>
      </c>
      <c r="F302" s="95">
        <f t="shared" si="50"/>
        <v>217.78719172633254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111235</v>
      </c>
      <c r="E309" s="249">
        <v>89094.12</v>
      </c>
      <c r="F309" s="95">
        <f t="shared" si="50"/>
        <v>80.09540162718568</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6365876</v>
      </c>
      <c r="E28" s="83">
        <f t="shared" si="6"/>
        <v>6671822.7800000003</v>
      </c>
      <c r="F28" s="65">
        <f t="shared" si="1"/>
        <v>104.8060436615479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6365876</v>
      </c>
      <c r="E31" s="251">
        <v>6671822.7800000003</v>
      </c>
      <c r="F31" s="65">
        <f t="shared" si="1"/>
        <v>104.8060436615479</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6365876</v>
      </c>
      <c r="E141" s="108">
        <f t="shared" si="28"/>
        <v>6671822.7800000003</v>
      </c>
      <c r="F141" s="84">
        <f t="shared" si="1"/>
        <v>104.8060436615479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266897.48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266897.48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266897.48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266897.48</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C110" sqref="C11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622316.73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6806610.6900000004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6806610.6900000004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5219316.4400000004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1530148.6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7730.26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49415.39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6745494.7300000004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6723353.75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5202374.96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1502328.49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7730.26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10920.04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22140.98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22140.98</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683432.68999999948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683432.69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523161.36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71177.210000000006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89094.12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50491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Brščić Vitasović</cp:lastModifiedBy>
  <cp:lastPrinted>2023-01-30T16:35:29Z</cp:lastPrinted>
  <dcterms:created xsi:type="dcterms:W3CDTF">2022-04-01T05:14:30Z</dcterms:created>
  <dcterms:modified xsi:type="dcterms:W3CDTF">2023-01-31T10:51:05Z</dcterms:modified>
</cp:coreProperties>
</file>