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F287" i="9"/>
  <c r="F286" i="9"/>
  <c r="H285" i="9"/>
  <c r="G285" i="9"/>
  <c r="F285" i="9"/>
  <c r="E285" i="9"/>
  <c r="B285" i="9" s="1"/>
  <c r="H284" i="9"/>
  <c r="G284" i="9"/>
  <c r="F284" i="9"/>
  <c r="H283" i="9"/>
  <c r="G283" i="9"/>
  <c r="F283" i="9"/>
  <c r="F282" i="9"/>
  <c r="H281" i="9"/>
  <c r="E281" i="9" s="1"/>
  <c r="B281" i="9" s="1"/>
  <c r="G281" i="9"/>
  <c r="F281" i="9"/>
  <c r="H280" i="9"/>
  <c r="G280" i="9"/>
  <c r="F280" i="9"/>
  <c r="E280" i="9"/>
  <c r="B280" i="9" s="1"/>
  <c r="H279" i="9"/>
  <c r="G279" i="9"/>
  <c r="E279" i="9" s="1"/>
  <c r="B279" i="9" s="1"/>
  <c r="F279" i="9"/>
  <c r="F278" i="9"/>
  <c r="F277" i="9"/>
  <c r="F275" i="9" s="1"/>
  <c r="F276" i="9"/>
  <c r="L274" i="9"/>
  <c r="F274" i="9" s="1"/>
  <c r="H274" i="9"/>
  <c r="I273" i="9"/>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L265" i="9"/>
  <c r="E265" i="9"/>
  <c r="B265" i="9"/>
  <c r="M264" i="9"/>
  <c r="L264" i="9"/>
  <c r="F264" i="9"/>
  <c r="E264" i="9"/>
  <c r="B264" i="9" s="1"/>
  <c r="M263" i="9"/>
  <c r="L263" i="9"/>
  <c r="F263" i="9"/>
  <c r="B263" i="9" s="1"/>
  <c r="E263" i="9"/>
  <c r="M262" i="9"/>
  <c r="L262" i="9"/>
  <c r="F262" i="9" s="1"/>
  <c r="B262" i="9" s="1"/>
  <c r="E262" i="9"/>
  <c r="M261" i="9"/>
  <c r="F261" i="9" s="1"/>
  <c r="L261" i="9"/>
  <c r="E261" i="9"/>
  <c r="B261" i="9"/>
  <c r="M260" i="9"/>
  <c r="L260" i="9"/>
  <c r="F260" i="9"/>
  <c r="E260" i="9"/>
  <c r="B260" i="9" s="1"/>
  <c r="M259" i="9"/>
  <c r="L259" i="9"/>
  <c r="F259" i="9"/>
  <c r="B259" i="9" s="1"/>
  <c r="E259" i="9"/>
  <c r="M258" i="9"/>
  <c r="L258" i="9"/>
  <c r="F258" i="9" s="1"/>
  <c r="B258" i="9" s="1"/>
  <c r="E258" i="9"/>
  <c r="M257" i="9"/>
  <c r="F257" i="9" s="1"/>
  <c r="B257" i="9" s="1"/>
  <c r="L257" i="9"/>
  <c r="E257" i="9"/>
  <c r="M256" i="9"/>
  <c r="L256" i="9"/>
  <c r="F256" i="9"/>
  <c r="E256" i="9"/>
  <c r="B256" i="9" s="1"/>
  <c r="M255" i="9"/>
  <c r="L255" i="9"/>
  <c r="F255" i="9"/>
  <c r="B255" i="9" s="1"/>
  <c r="E255" i="9"/>
  <c r="M254" i="9"/>
  <c r="L254" i="9"/>
  <c r="F254" i="9" s="1"/>
  <c r="B254" i="9" s="1"/>
  <c r="E254" i="9"/>
  <c r="M253" i="9"/>
  <c r="F253" i="9" s="1"/>
  <c r="B253" i="9" s="1"/>
  <c r="L253" i="9"/>
  <c r="E253" i="9"/>
  <c r="M252" i="9"/>
  <c r="L252" i="9"/>
  <c r="F252" i="9"/>
  <c r="E252" i="9"/>
  <c r="B252" i="9" s="1"/>
  <c r="M251" i="9"/>
  <c r="L251" i="9"/>
  <c r="F251" i="9"/>
  <c r="B251" i="9" s="1"/>
  <c r="E251" i="9"/>
  <c r="M250" i="9"/>
  <c r="L250" i="9"/>
  <c r="F250" i="9" s="1"/>
  <c r="B250" i="9" s="1"/>
  <c r="E250" i="9"/>
  <c r="M249" i="9"/>
  <c r="F249" i="9" s="1"/>
  <c r="L249" i="9"/>
  <c r="E249" i="9"/>
  <c r="B249" i="9"/>
  <c r="M248" i="9"/>
  <c r="L248" i="9"/>
  <c r="F248" i="9"/>
  <c r="E248" i="9"/>
  <c r="B248" i="9" s="1"/>
  <c r="M247" i="9"/>
  <c r="L247" i="9"/>
  <c r="F247" i="9"/>
  <c r="B247" i="9" s="1"/>
  <c r="E247" i="9"/>
  <c r="M246" i="9"/>
  <c r="L246" i="9"/>
  <c r="F246" i="9" s="1"/>
  <c r="B246" i="9" s="1"/>
  <c r="E246" i="9"/>
  <c r="M245" i="9"/>
  <c r="F245" i="9" s="1"/>
  <c r="L245" i="9"/>
  <c r="E245" i="9"/>
  <c r="B245" i="9"/>
  <c r="M244" i="9"/>
  <c r="L244" i="9"/>
  <c r="F244" i="9"/>
  <c r="E244" i="9"/>
  <c r="B244" i="9" s="1"/>
  <c r="M243" i="9"/>
  <c r="L243" i="9"/>
  <c r="F243" i="9"/>
  <c r="B243" i="9" s="1"/>
  <c r="E243" i="9"/>
  <c r="M242" i="9"/>
  <c r="L242" i="9"/>
  <c r="F242" i="9" s="1"/>
  <c r="B242" i="9" s="1"/>
  <c r="E242" i="9"/>
  <c r="M241" i="9"/>
  <c r="F241" i="9" s="1"/>
  <c r="B241" i="9" s="1"/>
  <c r="L241" i="9"/>
  <c r="E241" i="9"/>
  <c r="M240" i="9"/>
  <c r="L240" i="9"/>
  <c r="F240" i="9"/>
  <c r="E240" i="9"/>
  <c r="B240" i="9" s="1"/>
  <c r="M239" i="9"/>
  <c r="L239" i="9"/>
  <c r="F239" i="9"/>
  <c r="B239" i="9" s="1"/>
  <c r="E239" i="9"/>
  <c r="M238" i="9"/>
  <c r="L238" i="9"/>
  <c r="F238" i="9" s="1"/>
  <c r="B238" i="9" s="1"/>
  <c r="E238" i="9"/>
  <c r="M237" i="9"/>
  <c r="F237" i="9" s="1"/>
  <c r="B237" i="9" s="1"/>
  <c r="L237" i="9"/>
  <c r="E237" i="9"/>
  <c r="M236" i="9"/>
  <c r="L236" i="9"/>
  <c r="F236" i="9"/>
  <c r="E236" i="9"/>
  <c r="B236" i="9" s="1"/>
  <c r="M235" i="9"/>
  <c r="L235" i="9"/>
  <c r="F235" i="9"/>
  <c r="B235" i="9" s="1"/>
  <c r="E235" i="9"/>
  <c r="M234" i="9"/>
  <c r="L234" i="9"/>
  <c r="F234" i="9" s="1"/>
  <c r="B234" i="9" s="1"/>
  <c r="E234" i="9"/>
  <c r="M233" i="9"/>
  <c r="F233" i="9" s="1"/>
  <c r="L233" i="9"/>
  <c r="E233" i="9"/>
  <c r="B233" i="9"/>
  <c r="M232" i="9"/>
  <c r="L232" i="9"/>
  <c r="F232" i="9"/>
  <c r="E232" i="9"/>
  <c r="B232" i="9" s="1"/>
  <c r="M231" i="9"/>
  <c r="L231" i="9"/>
  <c r="F231" i="9"/>
  <c r="B231" i="9" s="1"/>
  <c r="E231" i="9"/>
  <c r="M230" i="9"/>
  <c r="L230" i="9"/>
  <c r="F230" i="9" s="1"/>
  <c r="B230" i="9" s="1"/>
  <c r="E230" i="9"/>
  <c r="M229" i="9"/>
  <c r="F229" i="9" s="1"/>
  <c r="L229" i="9"/>
  <c r="E229" i="9"/>
  <c r="B229" i="9"/>
  <c r="M228" i="9"/>
  <c r="L228" i="9"/>
  <c r="F228" i="9"/>
  <c r="E228" i="9"/>
  <c r="B228" i="9" s="1"/>
  <c r="M227" i="9"/>
  <c r="L227" i="9"/>
  <c r="F227" i="9"/>
  <c r="B227" i="9" s="1"/>
  <c r="E227" i="9"/>
  <c r="M226" i="9"/>
  <c r="L226" i="9"/>
  <c r="F226" i="9" s="1"/>
  <c r="B226" i="9" s="1"/>
  <c r="E226" i="9"/>
  <c r="H225" i="9"/>
  <c r="E225" i="9" s="1"/>
  <c r="B225" i="9" s="1"/>
  <c r="G225" i="9"/>
  <c r="F225" i="9"/>
  <c r="M224" i="9"/>
  <c r="L224" i="9"/>
  <c r="F224" i="9"/>
  <c r="E224" i="9"/>
  <c r="B224" i="9" s="1"/>
  <c r="M223" i="9"/>
  <c r="L223" i="9"/>
  <c r="F223" i="9" s="1"/>
  <c r="B223" i="9" s="1"/>
  <c r="E223" i="9"/>
  <c r="M222" i="9"/>
  <c r="L222" i="9"/>
  <c r="F222" i="9" s="1"/>
  <c r="B222" i="9" s="1"/>
  <c r="E222" i="9"/>
  <c r="M221" i="9"/>
  <c r="F221" i="9" s="1"/>
  <c r="B221" i="9" s="1"/>
  <c r="L221" i="9"/>
  <c r="E221" i="9"/>
  <c r="M220" i="9"/>
  <c r="L220" i="9"/>
  <c r="E220" i="9"/>
  <c r="M219" i="9"/>
  <c r="L219" i="9"/>
  <c r="E219" i="9"/>
  <c r="M218" i="9"/>
  <c r="L218" i="9"/>
  <c r="E218" i="9"/>
  <c r="M217" i="9"/>
  <c r="L217" i="9"/>
  <c r="E217" i="9"/>
  <c r="M216" i="9"/>
  <c r="L216" i="9"/>
  <c r="E216" i="9"/>
  <c r="M215" i="9"/>
  <c r="L215" i="9"/>
  <c r="F215" i="9"/>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G156" i="9"/>
  <c r="F156" i="9"/>
  <c r="B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G148" i="9"/>
  <c r="F148" i="9"/>
  <c r="B148" i="9"/>
  <c r="H147" i="9"/>
  <c r="G147" i="9"/>
  <c r="F147" i="9"/>
  <c r="E147" i="9"/>
  <c r="B147" i="9" s="1"/>
  <c r="H146" i="9"/>
  <c r="G146" i="9"/>
  <c r="E146" i="9" s="1"/>
  <c r="F146" i="9"/>
  <c r="H145" i="9"/>
  <c r="G145" i="9"/>
  <c r="E145" i="9" s="1"/>
  <c r="B145" i="9" s="1"/>
  <c r="F145" i="9"/>
  <c r="H144" i="9"/>
  <c r="E144" i="9" s="1"/>
  <c r="B144" i="9" s="1"/>
  <c r="G144" i="9"/>
  <c r="F144" i="9"/>
  <c r="H143" i="9"/>
  <c r="E143" i="9" s="1"/>
  <c r="B143" i="9" s="1"/>
  <c r="G143" i="9"/>
  <c r="F143" i="9"/>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G136" i="9"/>
  <c r="F136" i="9"/>
  <c r="B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G128" i="9"/>
  <c r="F128" i="9"/>
  <c r="B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G120" i="9"/>
  <c r="F120" i="9"/>
  <c r="B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E113" i="9" s="1"/>
  <c r="B113" i="9" s="1"/>
  <c r="F113" i="9"/>
  <c r="H112" i="9"/>
  <c r="E112" i="9" s="1"/>
  <c r="G112" i="9"/>
  <c r="F112" i="9"/>
  <c r="B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E104" i="9" s="1"/>
  <c r="G104" i="9"/>
  <c r="F104" i="9"/>
  <c r="B104" i="9"/>
  <c r="H103" i="9"/>
  <c r="G103" i="9"/>
  <c r="F103" i="9"/>
  <c r="E103" i="9"/>
  <c r="B103" i="9" s="1"/>
  <c r="H102" i="9"/>
  <c r="G102" i="9"/>
  <c r="E102" i="9" s="1"/>
  <c r="F102" i="9"/>
  <c r="H101" i="9"/>
  <c r="G101" i="9"/>
  <c r="E101" i="9" s="1"/>
  <c r="B101" i="9" s="1"/>
  <c r="F101" i="9"/>
  <c r="H100" i="9"/>
  <c r="E100" i="9" s="1"/>
  <c r="B100" i="9" s="1"/>
  <c r="G100" i="9"/>
  <c r="F100" i="9"/>
  <c r="H99" i="9"/>
  <c r="G99" i="9"/>
  <c r="F99" i="9"/>
  <c r="E99" i="9"/>
  <c r="B99" i="9" s="1"/>
  <c r="H98" i="9"/>
  <c r="G98" i="9"/>
  <c r="E98" i="9" s="1"/>
  <c r="B98" i="9" s="1"/>
  <c r="F98" i="9"/>
  <c r="H97" i="9"/>
  <c r="G97" i="9"/>
  <c r="E97" i="9" s="1"/>
  <c r="B97" i="9" s="1"/>
  <c r="F97" i="9"/>
  <c r="H96" i="9"/>
  <c r="E96" i="9" s="1"/>
  <c r="G96" i="9"/>
  <c r="F96" i="9"/>
  <c r="B96" i="9"/>
  <c r="H95" i="9"/>
  <c r="G95" i="9"/>
  <c r="F95" i="9"/>
  <c r="E95" i="9"/>
  <c r="B95" i="9" s="1"/>
  <c r="H94" i="9"/>
  <c r="G94" i="9"/>
  <c r="E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G72" i="9"/>
  <c r="F72" i="9"/>
  <c r="E72" i="9"/>
  <c r="B72" i="9" s="1"/>
  <c r="H71" i="9"/>
  <c r="G71" i="9"/>
  <c r="F71" i="9"/>
  <c r="E71" i="9"/>
  <c r="H70" i="9"/>
  <c r="G70" i="9"/>
  <c r="E70" i="9" s="1"/>
  <c r="B70" i="9" s="1"/>
  <c r="F70" i="9"/>
  <c r="H69" i="9"/>
  <c r="G69" i="9"/>
  <c r="F69" i="9"/>
  <c r="H68" i="9"/>
  <c r="G68" i="9"/>
  <c r="F68" i="9"/>
  <c r="E68" i="9"/>
  <c r="B68" i="9" s="1"/>
  <c r="H67" i="9"/>
  <c r="G67" i="9"/>
  <c r="F67" i="9"/>
  <c r="E67" i="9"/>
  <c r="B67" i="9" s="1"/>
  <c r="H66" i="9"/>
  <c r="G66" i="9"/>
  <c r="E66" i="9" s="1"/>
  <c r="B66" i="9" s="1"/>
  <c r="F66" i="9"/>
  <c r="H65" i="9"/>
  <c r="G65" i="9"/>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G50" i="9"/>
  <c r="F50" i="9"/>
  <c r="E50" i="9"/>
  <c r="B50" i="9" s="1"/>
  <c r="H49" i="9"/>
  <c r="G49" i="9"/>
  <c r="F49" i="9"/>
  <c r="H48" i="9"/>
  <c r="G48" i="9"/>
  <c r="E48" i="9" s="1"/>
  <c r="B48" i="9" s="1"/>
  <c r="F48" i="9"/>
  <c r="H47" i="9"/>
  <c r="G47" i="9"/>
  <c r="F47" i="9"/>
  <c r="E47" i="9"/>
  <c r="B47" i="9" s="1"/>
  <c r="H46" i="9"/>
  <c r="G46" i="9"/>
  <c r="F46" i="9"/>
  <c r="E46" i="9"/>
  <c r="B46" i="9" s="1"/>
  <c r="H45" i="9"/>
  <c r="G45" i="9"/>
  <c r="E45" i="9" s="1"/>
  <c r="B45" i="9" s="1"/>
  <c r="F45" i="9"/>
  <c r="H44" i="9"/>
  <c r="G44" i="9"/>
  <c r="F44" i="9"/>
  <c r="H43" i="9"/>
  <c r="G43" i="9"/>
  <c r="F43" i="9"/>
  <c r="H42" i="9"/>
  <c r="G42" i="9"/>
  <c r="F42" i="9"/>
  <c r="H41" i="9"/>
  <c r="G41" i="9"/>
  <c r="E41" i="9" s="1"/>
  <c r="B41" i="9" s="1"/>
  <c r="F41" i="9"/>
  <c r="H40" i="9"/>
  <c r="G40" i="9"/>
  <c r="F40" i="9"/>
  <c r="H39" i="9"/>
  <c r="G39" i="9"/>
  <c r="F39" i="9"/>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F26" i="9"/>
  <c r="H25" i="9"/>
  <c r="G25" i="9"/>
  <c r="E25" i="9" s="1"/>
  <c r="B25" i="9" s="1"/>
  <c r="F25" i="9"/>
  <c r="H24" i="9"/>
  <c r="G24" i="9"/>
  <c r="E24" i="9" s="1"/>
  <c r="B24" i="9" s="1"/>
  <c r="F24" i="9"/>
  <c r="H23" i="9"/>
  <c r="G23" i="9"/>
  <c r="F23" i="9"/>
  <c r="E23" i="9"/>
  <c r="B23" i="9" s="1"/>
  <c r="H22" i="9"/>
  <c r="G22" i="9"/>
  <c r="F22" i="9"/>
  <c r="E22" i="9"/>
  <c r="B22" i="9" s="1"/>
  <c r="H21" i="9"/>
  <c r="G21" i="9"/>
  <c r="E21" i="9" s="1"/>
  <c r="B21" i="9" s="1"/>
  <c r="F21" i="9"/>
  <c r="F20" i="9"/>
  <c r="F4" i="9"/>
  <c r="O3" i="9"/>
  <c r="G274" i="9" s="1"/>
  <c r="I3" i="9"/>
  <c r="H3" i="9"/>
  <c r="G3" i="9"/>
  <c r="D101" i="8"/>
  <c r="C1576" i="1"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s="1"/>
  <c r="E14" i="7"/>
  <c r="D14" i="7"/>
  <c r="E7" i="7"/>
  <c r="D7" i="7"/>
  <c r="D6" i="7" s="1"/>
  <c r="E6" i="7"/>
  <c r="E5" i="7" s="1"/>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F250" i="5"/>
  <c r="E250" i="5"/>
  <c r="D250" i="5"/>
  <c r="F249" i="5"/>
  <c r="F248" i="5"/>
  <c r="F247" i="5"/>
  <c r="E246" i="5"/>
  <c r="E245" i="5" s="1"/>
  <c r="D246" i="5"/>
  <c r="F246" i="5" s="1"/>
  <c r="F244" i="5"/>
  <c r="F243" i="5"/>
  <c r="E242" i="5"/>
  <c r="D242" i="5"/>
  <c r="F241" i="5"/>
  <c r="F240" i="5"/>
  <c r="F239"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291" i="9" s="1"/>
  <c r="D190"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87" i="5"/>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C1023" i="1"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D19" i="5"/>
  <c r="C997" i="1" s="1"/>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2" i="9" s="1"/>
  <c r="D603" i="4"/>
  <c r="G142" i="9" s="1"/>
  <c r="E142" i="9" s="1"/>
  <c r="B142" i="9" s="1"/>
  <c r="F602" i="4"/>
  <c r="F601" i="4"/>
  <c r="F600" i="4"/>
  <c r="E599" i="4"/>
  <c r="D599" i="4"/>
  <c r="F599" i="4" s="1"/>
  <c r="F598" i="4"/>
  <c r="F597" i="4"/>
  <c r="F596" i="4"/>
  <c r="F595" i="4"/>
  <c r="E594" i="4"/>
  <c r="E593" i="4" s="1"/>
  <c r="D587" i="1" s="1"/>
  <c r="D594" i="4"/>
  <c r="F592" i="4"/>
  <c r="F591" i="4"/>
  <c r="E590" i="4"/>
  <c r="D590" i="4"/>
  <c r="F590" i="4" s="1"/>
  <c r="F589" i="4"/>
  <c r="F588" i="4"/>
  <c r="E587" i="4"/>
  <c r="D587" i="4"/>
  <c r="F587" i="4" s="1"/>
  <c r="F586" i="4"/>
  <c r="E585" i="4"/>
  <c r="D585" i="4"/>
  <c r="F585" i="4" s="1"/>
  <c r="F584" i="4"/>
  <c r="F583" i="4"/>
  <c r="F582" i="4"/>
  <c r="F581" i="4"/>
  <c r="E581" i="4"/>
  <c r="D581" i="4"/>
  <c r="E580" i="4"/>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7" i="4"/>
  <c r="F417" i="4" s="1"/>
  <c r="E416" i="4"/>
  <c r="F416" i="4" s="1"/>
  <c r="D416" i="4"/>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E311" i="4"/>
  <c r="F310" i="4"/>
  <c r="F309" i="4"/>
  <c r="F308" i="4"/>
  <c r="F307" i="4"/>
  <c r="F306" i="4"/>
  <c r="F305" i="4"/>
  <c r="F304" i="4"/>
  <c r="E304" i="4"/>
  <c r="D304" i="4"/>
  <c r="F303" i="4"/>
  <c r="F302" i="4"/>
  <c r="F301" i="4"/>
  <c r="E300" i="4"/>
  <c r="E299" i="4" s="1"/>
  <c r="E298"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D263" i="4"/>
  <c r="F263" i="4" s="1"/>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D244" i="4"/>
  <c r="F243" i="4"/>
  <c r="F242" i="4"/>
  <c r="F241" i="4"/>
  <c r="E240" i="4"/>
  <c r="D240" i="4"/>
  <c r="F240" i="4" s="1"/>
  <c r="F239" i="4"/>
  <c r="F238" i="4"/>
  <c r="F237" i="4"/>
  <c r="F236" i="4"/>
  <c r="E236" i="4"/>
  <c r="E224" i="4" s="1"/>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10" i="4" s="1"/>
  <c r="F209" i="4"/>
  <c r="F208" i="4"/>
  <c r="F207" i="4"/>
  <c r="F206" i="4"/>
  <c r="F205" i="4"/>
  <c r="F204" i="4"/>
  <c r="F203" i="4"/>
  <c r="E202" i="4"/>
  <c r="D202" i="4"/>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78" i="1"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50" i="4" s="1"/>
  <c r="E50"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I24" i="3"/>
  <c r="H24" i="3"/>
  <c r="G24" i="3"/>
  <c r="B24" i="3"/>
  <c r="G23" i="3"/>
  <c r="B23" i="3"/>
  <c r="G22" i="3"/>
  <c r="B22" i="3"/>
  <c r="G21" i="3"/>
  <c r="B21" i="3"/>
  <c r="G20" i="3"/>
  <c r="B20" i="3"/>
  <c r="G19" i="3"/>
  <c r="B19" i="3"/>
  <c r="G18" i="3"/>
  <c r="B18" i="3"/>
  <c r="G17" i="3"/>
  <c r="B17" i="3"/>
  <c r="G16" i="3"/>
  <c r="B16" i="3"/>
  <c r="H10" i="3" a="1"/>
  <c r="H10" i="3" s="1"/>
  <c r="L3" i="9" s="1"/>
  <c r="C1580" i="1"/>
  <c r="G1580" i="1" s="1"/>
  <c r="H1579" i="1"/>
  <c r="G1579" i="1"/>
  <c r="C1579" i="1"/>
  <c r="C1578" i="1"/>
  <c r="H1578" i="1" s="1"/>
  <c r="C1577" i="1"/>
  <c r="H1575" i="1"/>
  <c r="G1575" i="1"/>
  <c r="C1575" i="1"/>
  <c r="G1574" i="1"/>
  <c r="C1574" i="1"/>
  <c r="H1574" i="1" s="1"/>
  <c r="C1573" i="1"/>
  <c r="H1572" i="1"/>
  <c r="C1572" i="1"/>
  <c r="G1572" i="1" s="1"/>
  <c r="H1571" i="1"/>
  <c r="G1571" i="1"/>
  <c r="C1571" i="1"/>
  <c r="G1570" i="1"/>
  <c r="C1570" i="1"/>
  <c r="H1570" i="1" s="1"/>
  <c r="C1569" i="1"/>
  <c r="H1568" i="1"/>
  <c r="C1568" i="1"/>
  <c r="G1568" i="1" s="1"/>
  <c r="H1567" i="1"/>
  <c r="G1567" i="1"/>
  <c r="C1567" i="1"/>
  <c r="G1566" i="1"/>
  <c r="C1566" i="1"/>
  <c r="H1566" i="1" s="1"/>
  <c r="C1565" i="1"/>
  <c r="H1564" i="1"/>
  <c r="C1564" i="1"/>
  <c r="G1564" i="1" s="1"/>
  <c r="H1563" i="1"/>
  <c r="G1563" i="1"/>
  <c r="C1563" i="1"/>
  <c r="G1562" i="1"/>
  <c r="C1562" i="1"/>
  <c r="H1562" i="1" s="1"/>
  <c r="C1561" i="1"/>
  <c r="H1560" i="1"/>
  <c r="C1560" i="1"/>
  <c r="G1560" i="1" s="1"/>
  <c r="H1559" i="1"/>
  <c r="G1559" i="1"/>
  <c r="C1559" i="1"/>
  <c r="G1558" i="1"/>
  <c r="C1558" i="1"/>
  <c r="H1558" i="1" s="1"/>
  <c r="C1557" i="1"/>
  <c r="H1556" i="1"/>
  <c r="C1556" i="1"/>
  <c r="G1556" i="1" s="1"/>
  <c r="H1555" i="1"/>
  <c r="G1555" i="1"/>
  <c r="C1555" i="1"/>
  <c r="G1554" i="1"/>
  <c r="C1554" i="1"/>
  <c r="H1554" i="1" s="1"/>
  <c r="C1553" i="1"/>
  <c r="H1552" i="1"/>
  <c r="C1552" i="1"/>
  <c r="G1552" i="1" s="1"/>
  <c r="H1551" i="1"/>
  <c r="G1551" i="1"/>
  <c r="C1551" i="1"/>
  <c r="G1550" i="1"/>
  <c r="C1550" i="1"/>
  <c r="H1550" i="1" s="1"/>
  <c r="C1549" i="1"/>
  <c r="H1548" i="1"/>
  <c r="C1548" i="1"/>
  <c r="G1548" i="1" s="1"/>
  <c r="H1547" i="1"/>
  <c r="G1547" i="1"/>
  <c r="C1547" i="1"/>
  <c r="G1546" i="1"/>
  <c r="C1546" i="1"/>
  <c r="H1546" i="1" s="1"/>
  <c r="C1545" i="1"/>
  <c r="H1544" i="1"/>
  <c r="C1544" i="1"/>
  <c r="G1544" i="1" s="1"/>
  <c r="H1543" i="1"/>
  <c r="G1543" i="1"/>
  <c r="C1543" i="1"/>
  <c r="G1542" i="1"/>
  <c r="C1542" i="1"/>
  <c r="H1542" i="1" s="1"/>
  <c r="C1541" i="1"/>
  <c r="H1540" i="1"/>
  <c r="C1540" i="1"/>
  <c r="G1540" i="1" s="1"/>
  <c r="H1539" i="1"/>
  <c r="G1539" i="1"/>
  <c r="C1539" i="1"/>
  <c r="G1538" i="1"/>
  <c r="C1538" i="1"/>
  <c r="H1538" i="1" s="1"/>
  <c r="C1537" i="1"/>
  <c r="H1536" i="1"/>
  <c r="C1536" i="1"/>
  <c r="G1536" i="1" s="1"/>
  <c r="H1535" i="1"/>
  <c r="G1535" i="1"/>
  <c r="C1535" i="1"/>
  <c r="G1534" i="1"/>
  <c r="C1534" i="1"/>
  <c r="H1534" i="1" s="1"/>
  <c r="C1533" i="1"/>
  <c r="H1532" i="1"/>
  <c r="C1532" i="1"/>
  <c r="G1532" i="1" s="1"/>
  <c r="H1531" i="1"/>
  <c r="C1531" i="1"/>
  <c r="G1531" i="1" s="1"/>
  <c r="C1530" i="1"/>
  <c r="H1530" i="1" s="1"/>
  <c r="C1529" i="1"/>
  <c r="H1528" i="1"/>
  <c r="C1528" i="1"/>
  <c r="G1528" i="1" s="1"/>
  <c r="H1527" i="1"/>
  <c r="G1527" i="1"/>
  <c r="C1527" i="1"/>
  <c r="G1526" i="1"/>
  <c r="C1526" i="1"/>
  <c r="H1526" i="1" s="1"/>
  <c r="C1525" i="1"/>
  <c r="H1523" i="1"/>
  <c r="G1523" i="1"/>
  <c r="C1523" i="1"/>
  <c r="G1522" i="1"/>
  <c r="C1522" i="1"/>
  <c r="H1522" i="1" s="1"/>
  <c r="C1521" i="1"/>
  <c r="H1520" i="1"/>
  <c r="C1520" i="1"/>
  <c r="G1520" i="1" s="1"/>
  <c r="H1519" i="1"/>
  <c r="G1519" i="1"/>
  <c r="C1519" i="1"/>
  <c r="H1516" i="1"/>
  <c r="C1516" i="1"/>
  <c r="G1516" i="1" s="1"/>
  <c r="H1515" i="1"/>
  <c r="C1515" i="1"/>
  <c r="G1515" i="1" s="1"/>
  <c r="C1514" i="1"/>
  <c r="H1514" i="1" s="1"/>
  <c r="C1513" i="1"/>
  <c r="H1512" i="1"/>
  <c r="C1512" i="1"/>
  <c r="G1512" i="1" s="1"/>
  <c r="G1511" i="1"/>
  <c r="C1511" i="1"/>
  <c r="H1511" i="1" s="1"/>
  <c r="C1510" i="1"/>
  <c r="H1510" i="1" s="1"/>
  <c r="C1509" i="1"/>
  <c r="H1508" i="1"/>
  <c r="C1508" i="1"/>
  <c r="G1508" i="1" s="1"/>
  <c r="H1507" i="1"/>
  <c r="G1507" i="1"/>
  <c r="C1507" i="1"/>
  <c r="C1506" i="1"/>
  <c r="H1506" i="1" s="1"/>
  <c r="C1505" i="1"/>
  <c r="C1504" i="1"/>
  <c r="G1504" i="1" s="1"/>
  <c r="H1503" i="1"/>
  <c r="C1503" i="1"/>
  <c r="G1503" i="1" s="1"/>
  <c r="C1502" i="1"/>
  <c r="H1502" i="1" s="1"/>
  <c r="C1501" i="1"/>
  <c r="H1500" i="1"/>
  <c r="C1500" i="1"/>
  <c r="G1500" i="1" s="1"/>
  <c r="C1498" i="1"/>
  <c r="H1498" i="1" s="1"/>
  <c r="C1497" i="1"/>
  <c r="H1496" i="1"/>
  <c r="C1496" i="1"/>
  <c r="G1496" i="1" s="1"/>
  <c r="H1495" i="1"/>
  <c r="G1495" i="1"/>
  <c r="C1495" i="1"/>
  <c r="C1494" i="1"/>
  <c r="H1494" i="1" s="1"/>
  <c r="C1493" i="1"/>
  <c r="H1492" i="1"/>
  <c r="C1492" i="1"/>
  <c r="G1492" i="1" s="1"/>
  <c r="H1491" i="1"/>
  <c r="G1491" i="1"/>
  <c r="C1491" i="1"/>
  <c r="C1490" i="1"/>
  <c r="H1490" i="1" s="1"/>
  <c r="C1489" i="1"/>
  <c r="H1488" i="1"/>
  <c r="C1488" i="1"/>
  <c r="G1488" i="1" s="1"/>
  <c r="H1487" i="1"/>
  <c r="G1487" i="1"/>
  <c r="C1487" i="1"/>
  <c r="C1486" i="1"/>
  <c r="H1486" i="1" s="1"/>
  <c r="C1485" i="1"/>
  <c r="H1484" i="1"/>
  <c r="C1484" i="1"/>
  <c r="G1484" i="1" s="1"/>
  <c r="C1483" i="1"/>
  <c r="G1483" i="1" s="1"/>
  <c r="C1482" i="1"/>
  <c r="H1482" i="1" s="1"/>
  <c r="H1480" i="1"/>
  <c r="C1480" i="1"/>
  <c r="G1480" i="1" s="1"/>
  <c r="D1479" i="1"/>
  <c r="J1479" i="1" s="1"/>
  <c r="C1479" i="1"/>
  <c r="H1478" i="1"/>
  <c r="G1478" i="1"/>
  <c r="I1478" i="1" s="1"/>
  <c r="D1478" i="1"/>
  <c r="C1478" i="1"/>
  <c r="J1478" i="1" s="1"/>
  <c r="D1477" i="1"/>
  <c r="J1477" i="1" s="1"/>
  <c r="C1477" i="1"/>
  <c r="H1476" i="1"/>
  <c r="G1476" i="1"/>
  <c r="I1476" i="1" s="1"/>
  <c r="D1476" i="1"/>
  <c r="C1476" i="1"/>
  <c r="J1476" i="1" s="1"/>
  <c r="H1475" i="1"/>
  <c r="G1475" i="1"/>
  <c r="D1475" i="1"/>
  <c r="C1475" i="1"/>
  <c r="D1474" i="1"/>
  <c r="J1474" i="1" s="1"/>
  <c r="C1474" i="1"/>
  <c r="H1473" i="1"/>
  <c r="G1473" i="1"/>
  <c r="I1473" i="1" s="1"/>
  <c r="D1473" i="1"/>
  <c r="C1473" i="1"/>
  <c r="J1473" i="1" s="1"/>
  <c r="D1472" i="1"/>
  <c r="J1472" i="1" s="1"/>
  <c r="C1472" i="1"/>
  <c r="H1471" i="1"/>
  <c r="G1471" i="1"/>
  <c r="I1471" i="1" s="1"/>
  <c r="D1471" i="1"/>
  <c r="C1471" i="1"/>
  <c r="J1471" i="1" s="1"/>
  <c r="H1470" i="1"/>
  <c r="G1470" i="1"/>
  <c r="D1470" i="1"/>
  <c r="C1470" i="1"/>
  <c r="H1469" i="1"/>
  <c r="G1469" i="1"/>
  <c r="D1469" i="1"/>
  <c r="C1469" i="1"/>
  <c r="J1468" i="1"/>
  <c r="D1468" i="1"/>
  <c r="C1468" i="1"/>
  <c r="H1467" i="1"/>
  <c r="G1467" i="1"/>
  <c r="I1467" i="1" s="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D1460" i="1"/>
  <c r="C1460" i="1"/>
  <c r="J1460" i="1" s="1"/>
  <c r="D1459" i="1"/>
  <c r="C1459" i="1"/>
  <c r="J1459" i="1" s="1"/>
  <c r="H1458" i="1"/>
  <c r="G1458" i="1"/>
  <c r="D1458" i="1"/>
  <c r="C1458" i="1"/>
  <c r="J1458" i="1" s="1"/>
  <c r="D1457" i="1"/>
  <c r="C1457" i="1"/>
  <c r="J1457" i="1" s="1"/>
  <c r="D1456" i="1"/>
  <c r="C1456" i="1"/>
  <c r="J1456" i="1" s="1"/>
  <c r="D1455" i="1"/>
  <c r="C1455" i="1"/>
  <c r="J1455" i="1" s="1"/>
  <c r="D1454" i="1"/>
  <c r="C1454" i="1"/>
  <c r="D1453" i="1"/>
  <c r="H1452" i="1"/>
  <c r="G1452" i="1"/>
  <c r="D1452" i="1"/>
  <c r="C1452" i="1"/>
  <c r="J1452" i="1" s="1"/>
  <c r="D1451" i="1"/>
  <c r="C1451" i="1"/>
  <c r="J1451" i="1" s="1"/>
  <c r="H1450" i="1"/>
  <c r="G1450" i="1"/>
  <c r="D1450" i="1"/>
  <c r="C1450" i="1"/>
  <c r="J1450" i="1" s="1"/>
  <c r="D1449" i="1"/>
  <c r="C1449" i="1"/>
  <c r="J1449" i="1" s="1"/>
  <c r="H1448" i="1"/>
  <c r="G1448" i="1"/>
  <c r="D1448" i="1"/>
  <c r="C1448" i="1"/>
  <c r="J1448" i="1" s="1"/>
  <c r="D1447" i="1"/>
  <c r="C1447" i="1"/>
  <c r="J1447" i="1" s="1"/>
  <c r="D1446" i="1"/>
  <c r="G1446" i="1" s="1"/>
  <c r="C1446" i="1"/>
  <c r="J1446" i="1" s="1"/>
  <c r="H1445" i="1"/>
  <c r="G1445" i="1"/>
  <c r="D1445" i="1"/>
  <c r="C1445" i="1"/>
  <c r="J1445" i="1" s="1"/>
  <c r="D1444" i="1"/>
  <c r="C1444" i="1"/>
  <c r="J1444" i="1" s="1"/>
  <c r="H1443" i="1"/>
  <c r="G1443" i="1"/>
  <c r="I1443" i="1" s="1"/>
  <c r="D1443" i="1"/>
  <c r="J1443" i="1" s="1"/>
  <c r="C1443" i="1"/>
  <c r="D1442" i="1"/>
  <c r="C1442" i="1"/>
  <c r="J1442" i="1" s="1"/>
  <c r="H1441" i="1"/>
  <c r="G1441" i="1"/>
  <c r="I1441" i="1" s="1"/>
  <c r="D1441" i="1"/>
  <c r="J1441" i="1" s="1"/>
  <c r="C1441" i="1"/>
  <c r="D1440" i="1"/>
  <c r="C1440" i="1"/>
  <c r="J1440" i="1" s="1"/>
  <c r="H1439" i="1"/>
  <c r="G1439" i="1"/>
  <c r="I1439" i="1" s="1"/>
  <c r="D1439" i="1"/>
  <c r="J1439" i="1" s="1"/>
  <c r="C1439" i="1"/>
  <c r="H1438" i="1"/>
  <c r="G1438" i="1"/>
  <c r="D1438" i="1"/>
  <c r="C1438" i="1"/>
  <c r="H1437" i="1"/>
  <c r="G1437" i="1"/>
  <c r="D1437" i="1"/>
  <c r="C1437" i="1"/>
  <c r="D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D1325" i="1"/>
  <c r="C1325" i="1"/>
  <c r="G1325" i="1" s="1"/>
  <c r="H1324" i="1"/>
  <c r="G1324" i="1"/>
  <c r="D1324" i="1"/>
  <c r="C1324" i="1"/>
  <c r="H1323" i="1"/>
  <c r="G1323" i="1"/>
  <c r="D1323" i="1"/>
  <c r="C1323"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G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D1237" i="1"/>
  <c r="C1237"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D1228" i="1"/>
  <c r="G1228" i="1" s="1"/>
  <c r="C1228" i="1"/>
  <c r="D1227" i="1"/>
  <c r="G1227" i="1" s="1"/>
  <c r="C1227" i="1"/>
  <c r="H1226" i="1"/>
  <c r="G1226" i="1"/>
  <c r="D1226" i="1"/>
  <c r="C1226" i="1"/>
  <c r="H1225" i="1"/>
  <c r="G1225" i="1"/>
  <c r="D1225" i="1"/>
  <c r="C1225" i="1"/>
  <c r="G1224" i="1"/>
  <c r="D1224" i="1"/>
  <c r="C1224" i="1"/>
  <c r="H1224" i="1" s="1"/>
  <c r="G1223" i="1"/>
  <c r="D1223" i="1"/>
  <c r="C1223" i="1"/>
  <c r="H1223" i="1" s="1"/>
  <c r="D1222" i="1"/>
  <c r="H1221" i="1"/>
  <c r="G1221" i="1"/>
  <c r="D1221" i="1"/>
  <c r="C1221" i="1"/>
  <c r="D1220" i="1"/>
  <c r="H1220" i="1" s="1"/>
  <c r="C1220" i="1"/>
  <c r="D1219" i="1"/>
  <c r="H1219" i="1" s="1"/>
  <c r="C1219" i="1"/>
  <c r="H1218" i="1"/>
  <c r="G1218" i="1"/>
  <c r="D1218" i="1"/>
  <c r="C1218" i="1"/>
  <c r="D1217" i="1"/>
  <c r="H1217" i="1" s="1"/>
  <c r="C1217" i="1"/>
  <c r="D1216" i="1"/>
  <c r="H1216" i="1" s="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D1189" i="1"/>
  <c r="C1189" i="1"/>
  <c r="H1189" i="1" s="1"/>
  <c r="H1188" i="1"/>
  <c r="G1188" i="1"/>
  <c r="D1188" i="1"/>
  <c r="C1188" i="1"/>
  <c r="H1187" i="1"/>
  <c r="G1187" i="1"/>
  <c r="D1187" i="1"/>
  <c r="C1187" i="1"/>
  <c r="H1186" i="1"/>
  <c r="G1186" i="1"/>
  <c r="D1186" i="1"/>
  <c r="C1186" i="1"/>
  <c r="H1185" i="1"/>
  <c r="G1185" i="1"/>
  <c r="D1185" i="1"/>
  <c r="C1185" i="1"/>
  <c r="D1184" i="1"/>
  <c r="C1184" i="1"/>
  <c r="H1184" i="1" s="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C1165" i="1"/>
  <c r="G1165" i="1" s="1"/>
  <c r="H1164" i="1"/>
  <c r="G1164" i="1"/>
  <c r="D1164" i="1"/>
  <c r="C1164" i="1"/>
  <c r="H1163" i="1"/>
  <c r="G1163" i="1"/>
  <c r="D1163" i="1"/>
  <c r="C1163" i="1"/>
  <c r="H1162" i="1"/>
  <c r="G1162" i="1"/>
  <c r="D1162" i="1"/>
  <c r="C1162" i="1"/>
  <c r="H1161" i="1"/>
  <c r="G1161" i="1"/>
  <c r="D1161" i="1"/>
  <c r="C1161" i="1"/>
  <c r="H1160" i="1"/>
  <c r="G1160" i="1"/>
  <c r="D1160" i="1"/>
  <c r="C1160" i="1"/>
  <c r="D1159" i="1"/>
  <c r="C1159" i="1"/>
  <c r="G1159" i="1" s="1"/>
  <c r="H1158" i="1"/>
  <c r="G1158" i="1"/>
  <c r="D1158" i="1"/>
  <c r="C1158" i="1"/>
  <c r="D1157" i="1"/>
  <c r="C1157" i="1"/>
  <c r="G1157" i="1" s="1"/>
  <c r="D1156" i="1"/>
  <c r="C1156" i="1"/>
  <c r="G1156" i="1" s="1"/>
  <c r="D1155" i="1"/>
  <c r="C1155" i="1"/>
  <c r="G1155" i="1" s="1"/>
  <c r="D1154" i="1"/>
  <c r="D1151" i="1"/>
  <c r="H1151" i="1" s="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D1064" i="1"/>
  <c r="C1064" i="1"/>
  <c r="G1064" i="1" s="1"/>
  <c r="H1063" i="1"/>
  <c r="G1063" i="1"/>
  <c r="D1063" i="1"/>
  <c r="C1063" i="1"/>
  <c r="H1062" i="1"/>
  <c r="D1062" i="1"/>
  <c r="C1062" i="1"/>
  <c r="G1062" i="1" s="1"/>
  <c r="H1061" i="1"/>
  <c r="G1061" i="1"/>
  <c r="D1061" i="1"/>
  <c r="C1061" i="1"/>
  <c r="H1060" i="1"/>
  <c r="G1060" i="1"/>
  <c r="D1060" i="1"/>
  <c r="C1060" i="1"/>
  <c r="H1059" i="1"/>
  <c r="G1059" i="1"/>
  <c r="D1059" i="1"/>
  <c r="C1059" i="1"/>
  <c r="H1058" i="1"/>
  <c r="G1058" i="1"/>
  <c r="D1058" i="1"/>
  <c r="C1058" i="1"/>
  <c r="H1057" i="1"/>
  <c r="G1057" i="1"/>
  <c r="D1057" i="1"/>
  <c r="C1057" i="1"/>
  <c r="D1056" i="1"/>
  <c r="C1056" i="1"/>
  <c r="H1055" i="1"/>
  <c r="G1055" i="1"/>
  <c r="D1055" i="1"/>
  <c r="C1055" i="1"/>
  <c r="H1054" i="1"/>
  <c r="D1054" i="1"/>
  <c r="C1054" i="1"/>
  <c r="G1054" i="1" s="1"/>
  <c r="H1053" i="1"/>
  <c r="G1053" i="1"/>
  <c r="D1053" i="1"/>
  <c r="C1053" i="1"/>
  <c r="H1052" i="1"/>
  <c r="G1052" i="1"/>
  <c r="D1052" i="1"/>
  <c r="C1052" i="1"/>
  <c r="H1051" i="1"/>
  <c r="G1051" i="1"/>
  <c r="D1051" i="1"/>
  <c r="C1051" i="1"/>
  <c r="D1050" i="1"/>
  <c r="C1050" i="1"/>
  <c r="H1049" i="1"/>
  <c r="G1049" i="1"/>
  <c r="D1049" i="1"/>
  <c r="C1049"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G1033" i="1" s="1"/>
  <c r="D1032" i="1"/>
  <c r="C1032" i="1"/>
  <c r="G1032" i="1" s="1"/>
  <c r="H1031" i="1"/>
  <c r="G1031" i="1"/>
  <c r="D1031" i="1"/>
  <c r="C1031" i="1"/>
  <c r="C1030" i="1"/>
  <c r="H1029" i="1"/>
  <c r="G1029" i="1"/>
  <c r="D1029" i="1"/>
  <c r="C1029" i="1"/>
  <c r="D1028" i="1"/>
  <c r="C1028" i="1"/>
  <c r="G1028" i="1" s="1"/>
  <c r="D1027" i="1"/>
  <c r="C1027" i="1"/>
  <c r="G1027" i="1" s="1"/>
  <c r="H1026" i="1"/>
  <c r="G1026" i="1"/>
  <c r="D1026" i="1"/>
  <c r="C1026" i="1"/>
  <c r="D1025" i="1"/>
  <c r="G1025" i="1" s="1"/>
  <c r="C1025" i="1"/>
  <c r="H1024" i="1"/>
  <c r="G1024" i="1"/>
  <c r="D1024" i="1"/>
  <c r="C1024"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G1012" i="1" s="1"/>
  <c r="H1011" i="1"/>
  <c r="G1011" i="1"/>
  <c r="D1011" i="1"/>
  <c r="C1011" i="1"/>
  <c r="H1010" i="1"/>
  <c r="G1010" i="1"/>
  <c r="D1010" i="1"/>
  <c r="C1010" i="1"/>
  <c r="H1009" i="1"/>
  <c r="G1009" i="1"/>
  <c r="D1009" i="1"/>
  <c r="C1009" i="1"/>
  <c r="H1008" i="1"/>
  <c r="D1008" i="1"/>
  <c r="G1008" i="1" s="1"/>
  <c r="C1008" i="1"/>
  <c r="C1007" i="1"/>
  <c r="D1006" i="1"/>
  <c r="H1006" i="1" s="1"/>
  <c r="C1006" i="1"/>
  <c r="D1005" i="1"/>
  <c r="C1005" i="1"/>
  <c r="H1005" i="1" s="1"/>
  <c r="G1004" i="1"/>
  <c r="D1004" i="1"/>
  <c r="C1004" i="1"/>
  <c r="H1004" i="1" s="1"/>
  <c r="H1003" i="1"/>
  <c r="G1003" i="1"/>
  <c r="D1003" i="1"/>
  <c r="C1003" i="1"/>
  <c r="H1002" i="1"/>
  <c r="G1002" i="1"/>
  <c r="D1002" i="1"/>
  <c r="C1002" i="1"/>
  <c r="H1001" i="1"/>
  <c r="G1001" i="1"/>
  <c r="D1001" i="1"/>
  <c r="C1001" i="1"/>
  <c r="H1000" i="1"/>
  <c r="G1000" i="1"/>
  <c r="D1000" i="1"/>
  <c r="C1000" i="1"/>
  <c r="D999" i="1"/>
  <c r="H999" i="1" s="1"/>
  <c r="C999" i="1"/>
  <c r="G998" i="1"/>
  <c r="D998" i="1"/>
  <c r="C998" i="1"/>
  <c r="H998" i="1" s="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D948" i="1"/>
  <c r="H948" i="1" s="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D741" i="1"/>
  <c r="H741" i="1" s="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G724" i="1"/>
  <c r="D724" i="1"/>
  <c r="H724" i="1" s="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D711" i="1"/>
  <c r="G711" i="1" s="1"/>
  <c r="C711" i="1"/>
  <c r="H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C649" i="1"/>
  <c r="H649" i="1" s="1"/>
  <c r="H648" i="1"/>
  <c r="G648" i="1"/>
  <c r="D648" i="1"/>
  <c r="C648" i="1"/>
  <c r="H647" i="1"/>
  <c r="G647" i="1"/>
  <c r="D647" i="1"/>
  <c r="C647" i="1"/>
  <c r="H646" i="1"/>
  <c r="G646" i="1"/>
  <c r="D646" i="1"/>
  <c r="C646" i="1"/>
  <c r="D645" i="1"/>
  <c r="D644" i="1"/>
  <c r="C644" i="1"/>
  <c r="H643" i="1"/>
  <c r="G643" i="1"/>
  <c r="D643" i="1"/>
  <c r="C643" i="1"/>
  <c r="H642" i="1"/>
  <c r="D642" i="1"/>
  <c r="C642" i="1"/>
  <c r="G642" i="1" s="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G573" i="1"/>
  <c r="D573" i="1"/>
  <c r="H573" i="1" s="1"/>
  <c r="C573" i="1"/>
  <c r="G572" i="1"/>
  <c r="D572" i="1"/>
  <c r="H572" i="1" s="1"/>
  <c r="C572" i="1"/>
  <c r="G571" i="1"/>
  <c r="D571" i="1"/>
  <c r="H571" i="1" s="1"/>
  <c r="C571" i="1"/>
  <c r="G570" i="1"/>
  <c r="D570" i="1"/>
  <c r="H570" i="1" s="1"/>
  <c r="C570" i="1"/>
  <c r="G569" i="1"/>
  <c r="D569" i="1"/>
  <c r="H569" i="1" s="1"/>
  <c r="C569" i="1"/>
  <c r="G568" i="1"/>
  <c r="D568" i="1"/>
  <c r="H568" i="1" s="1"/>
  <c r="C568" i="1"/>
  <c r="G567" i="1"/>
  <c r="D567" i="1"/>
  <c r="H567" i="1" s="1"/>
  <c r="C567" i="1"/>
  <c r="G566" i="1"/>
  <c r="D566" i="1"/>
  <c r="H566" i="1" s="1"/>
  <c r="C566" i="1"/>
  <c r="G565" i="1"/>
  <c r="D565" i="1"/>
  <c r="H565" i="1" s="1"/>
  <c r="C565" i="1"/>
  <c r="G564" i="1"/>
  <c r="D564" i="1"/>
  <c r="H564" i="1" s="1"/>
  <c r="C564" i="1"/>
  <c r="G563" i="1"/>
  <c r="D563" i="1"/>
  <c r="H563" i="1" s="1"/>
  <c r="C563" i="1"/>
  <c r="G562" i="1"/>
  <c r="D562" i="1"/>
  <c r="H562" i="1" s="1"/>
  <c r="C562" i="1"/>
  <c r="D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H521" i="1"/>
  <c r="D521" i="1"/>
  <c r="G521" i="1" s="1"/>
  <c r="C521" i="1"/>
  <c r="H520" i="1"/>
  <c r="D520" i="1"/>
  <c r="G520" i="1" s="1"/>
  <c r="C520" i="1"/>
  <c r="H519" i="1"/>
  <c r="D519" i="1"/>
  <c r="G519" i="1" s="1"/>
  <c r="C519" i="1"/>
  <c r="H518" i="1"/>
  <c r="D518" i="1"/>
  <c r="G518" i="1" s="1"/>
  <c r="C518" i="1"/>
  <c r="H517" i="1"/>
  <c r="D517" i="1"/>
  <c r="G517" i="1" s="1"/>
  <c r="C517" i="1"/>
  <c r="H516" i="1"/>
  <c r="D516" i="1"/>
  <c r="G516" i="1" s="1"/>
  <c r="C516" i="1"/>
  <c r="H515" i="1"/>
  <c r="D515" i="1"/>
  <c r="G515" i="1" s="1"/>
  <c r="C515" i="1"/>
  <c r="H514" i="1"/>
  <c r="D514" i="1"/>
  <c r="G514" i="1" s="1"/>
  <c r="C514" i="1"/>
  <c r="H513" i="1"/>
  <c r="D513" i="1"/>
  <c r="G513" i="1" s="1"/>
  <c r="C513" i="1"/>
  <c r="H512" i="1"/>
  <c r="D512" i="1"/>
  <c r="G512" i="1" s="1"/>
  <c r="C512" i="1"/>
  <c r="H511" i="1"/>
  <c r="D511" i="1"/>
  <c r="G511" i="1" s="1"/>
  <c r="C511" i="1"/>
  <c r="H510" i="1"/>
  <c r="D510" i="1"/>
  <c r="G510" i="1" s="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D413" i="1"/>
  <c r="H413" i="1" s="1"/>
  <c r="C413" i="1"/>
  <c r="D412" i="1"/>
  <c r="C412" i="1"/>
  <c r="D411" i="1"/>
  <c r="C411" i="1"/>
  <c r="D406" i="1"/>
  <c r="H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C374" i="1"/>
  <c r="G374" i="1" s="1"/>
  <c r="G373" i="1"/>
  <c r="D373" i="1"/>
  <c r="C373" i="1"/>
  <c r="H373" i="1" s="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D365" i="1"/>
  <c r="C365" i="1"/>
  <c r="G365" i="1" s="1"/>
  <c r="D364" i="1"/>
  <c r="C364" i="1"/>
  <c r="G364" i="1" s="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H292" i="1"/>
  <c r="G292" i="1"/>
  <c r="D292" i="1"/>
  <c r="C292" i="1"/>
  <c r="H291" i="1"/>
  <c r="G291" i="1"/>
  <c r="D291" i="1"/>
  <c r="C291" i="1"/>
  <c r="H290" i="1"/>
  <c r="G290" i="1"/>
  <c r="D290" i="1"/>
  <c r="C290" i="1"/>
  <c r="H289" i="1"/>
  <c r="G289" i="1"/>
  <c r="D289" i="1"/>
  <c r="C289" i="1"/>
  <c r="H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D207" i="1"/>
  <c r="C207" i="1"/>
  <c r="H206" i="1"/>
  <c r="D206" i="1"/>
  <c r="C206" i="1"/>
  <c r="H205" i="1"/>
  <c r="G205" i="1"/>
  <c r="D205" i="1"/>
  <c r="C205" i="1"/>
  <c r="G204" i="1"/>
  <c r="D204" i="1"/>
  <c r="C204" i="1"/>
  <c r="H204" i="1" s="1"/>
  <c r="H203" i="1"/>
  <c r="G203" i="1"/>
  <c r="D203" i="1"/>
  <c r="C203" i="1"/>
  <c r="H202" i="1"/>
  <c r="G202" i="1"/>
  <c r="D202" i="1"/>
  <c r="C202" i="1"/>
  <c r="H201" i="1"/>
  <c r="G201" i="1"/>
  <c r="D201" i="1"/>
  <c r="C201" i="1"/>
  <c r="H200" i="1"/>
  <c r="G200" i="1"/>
  <c r="D200" i="1"/>
  <c r="C200" i="1"/>
  <c r="H199" i="1"/>
  <c r="G199" i="1"/>
  <c r="D199" i="1"/>
  <c r="C199" i="1"/>
  <c r="D198" i="1"/>
  <c r="G198" i="1" s="1"/>
  <c r="C198" i="1"/>
  <c r="H197" i="1"/>
  <c r="G197" i="1"/>
  <c r="D197" i="1"/>
  <c r="C197" i="1"/>
  <c r="H196" i="1"/>
  <c r="G196" i="1"/>
  <c r="D196" i="1"/>
  <c r="C196" i="1"/>
  <c r="H195" i="1"/>
  <c r="G195" i="1"/>
  <c r="D195" i="1"/>
  <c r="C195" i="1"/>
  <c r="H194" i="1"/>
  <c r="G194" i="1"/>
  <c r="D194" i="1"/>
  <c r="C194" i="1"/>
  <c r="H193" i="1"/>
  <c r="G193" i="1"/>
  <c r="D193" i="1"/>
  <c r="C193" i="1"/>
  <c r="G191" i="1"/>
  <c r="D191" i="1"/>
  <c r="C191" i="1"/>
  <c r="D190" i="1"/>
  <c r="C190" i="1"/>
  <c r="H190" i="1" s="1"/>
  <c r="H189" i="1"/>
  <c r="G189" i="1"/>
  <c r="D189" i="1"/>
  <c r="C189" i="1"/>
  <c r="H188" i="1"/>
  <c r="G188" i="1"/>
  <c r="D188" i="1"/>
  <c r="C188" i="1"/>
  <c r="H187" i="1"/>
  <c r="D187" i="1"/>
  <c r="G187" i="1" s="1"/>
  <c r="C187" i="1"/>
  <c r="D186" i="1"/>
  <c r="H186" i="1" s="1"/>
  <c r="C186" i="1"/>
  <c r="H185" i="1"/>
  <c r="G185" i="1"/>
  <c r="D185" i="1"/>
  <c r="C185" i="1"/>
  <c r="D183" i="1"/>
  <c r="C183" i="1"/>
  <c r="D182" i="1"/>
  <c r="C182" i="1"/>
  <c r="H181" i="1"/>
  <c r="G181" i="1"/>
  <c r="D181" i="1"/>
  <c r="C181" i="1"/>
  <c r="D180" i="1"/>
  <c r="G180" i="1" s="1"/>
  <c r="C180" i="1"/>
  <c r="H180" i="1" s="1"/>
  <c r="D179" i="1"/>
  <c r="C179" i="1"/>
  <c r="H179" i="1" s="1"/>
  <c r="H178" i="1"/>
  <c r="D178" i="1"/>
  <c r="C178" i="1"/>
  <c r="G178" i="1" s="1"/>
  <c r="H177" i="1"/>
  <c r="G177" i="1"/>
  <c r="D177" i="1"/>
  <c r="C177" i="1"/>
  <c r="D176" i="1"/>
  <c r="C176" i="1"/>
  <c r="H176" i="1" s="1"/>
  <c r="D175" i="1"/>
  <c r="H175" i="1" s="1"/>
  <c r="C175" i="1"/>
  <c r="D174" i="1"/>
  <c r="G174" i="1" s="1"/>
  <c r="C174" i="1"/>
  <c r="H174" i="1" s="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D166" i="1"/>
  <c r="C166" i="1"/>
  <c r="H166" i="1" s="1"/>
  <c r="C165" i="1"/>
  <c r="H164" i="1"/>
  <c r="G164" i="1"/>
  <c r="D164" i="1"/>
  <c r="C164" i="1"/>
  <c r="H163" i="1"/>
  <c r="G163" i="1"/>
  <c r="D163" i="1"/>
  <c r="C163" i="1"/>
  <c r="H162" i="1"/>
  <c r="G162" i="1"/>
  <c r="D162" i="1"/>
  <c r="C162" i="1"/>
  <c r="H161" i="1"/>
  <c r="D161" i="1"/>
  <c r="G161" i="1" s="1"/>
  <c r="C161" i="1"/>
  <c r="D160" i="1"/>
  <c r="C160" i="1"/>
  <c r="H158" i="1"/>
  <c r="G158" i="1"/>
  <c r="D158" i="1"/>
  <c r="C158" i="1"/>
  <c r="H157" i="1"/>
  <c r="D157" i="1"/>
  <c r="C157" i="1"/>
  <c r="G157" i="1" s="1"/>
  <c r="H156" i="1"/>
  <c r="G156" i="1"/>
  <c r="D156" i="1"/>
  <c r="C156" i="1"/>
  <c r="D155" i="1"/>
  <c r="H155" i="1" s="1"/>
  <c r="C155" i="1"/>
  <c r="H154" i="1"/>
  <c r="D154" i="1"/>
  <c r="G154" i="1" s="1"/>
  <c r="C154" i="1"/>
  <c r="H153" i="1"/>
  <c r="G153" i="1"/>
  <c r="D153" i="1"/>
  <c r="C153" i="1"/>
  <c r="D152" i="1"/>
  <c r="C152" i="1"/>
  <c r="G152" i="1" s="1"/>
  <c r="H151" i="1"/>
  <c r="G151" i="1"/>
  <c r="D151" i="1"/>
  <c r="C151" i="1"/>
  <c r="D150" i="1"/>
  <c r="C150" i="1"/>
  <c r="G150" i="1" s="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D131" i="1"/>
  <c r="C131" i="1"/>
  <c r="D130" i="1"/>
  <c r="C130" i="1"/>
  <c r="H130" i="1" s="1"/>
  <c r="D129" i="1"/>
  <c r="C129" i="1"/>
  <c r="H128" i="1"/>
  <c r="G128" i="1"/>
  <c r="D128" i="1"/>
  <c r="C128" i="1"/>
  <c r="H127" i="1"/>
  <c r="G127" i="1"/>
  <c r="D127" i="1"/>
  <c r="C127" i="1"/>
  <c r="H126" i="1"/>
  <c r="G126" i="1"/>
  <c r="D126" i="1"/>
  <c r="C126" i="1"/>
  <c r="H125" i="1"/>
  <c r="G125" i="1"/>
  <c r="D125" i="1"/>
  <c r="C125" i="1"/>
  <c r="H124" i="1"/>
  <c r="G124" i="1"/>
  <c r="D124" i="1"/>
  <c r="C124" i="1"/>
  <c r="D123" i="1"/>
  <c r="C123" i="1"/>
  <c r="H123" i="1" s="1"/>
  <c r="H122" i="1"/>
  <c r="G122" i="1"/>
  <c r="D122" i="1"/>
  <c r="C122" i="1"/>
  <c r="D121" i="1"/>
  <c r="C121" i="1"/>
  <c r="H121" i="1" s="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C113" i="1"/>
  <c r="G113" i="1" s="1"/>
  <c r="H112" i="1"/>
  <c r="G112" i="1"/>
  <c r="D112" i="1"/>
  <c r="C112" i="1"/>
  <c r="H111" i="1"/>
  <c r="G111" i="1"/>
  <c r="D111" i="1"/>
  <c r="C111" i="1"/>
  <c r="H110" i="1"/>
  <c r="G110" i="1"/>
  <c r="D110" i="1"/>
  <c r="C110" i="1"/>
  <c r="H109" i="1"/>
  <c r="G109" i="1"/>
  <c r="D109" i="1"/>
  <c r="C109" i="1"/>
  <c r="D108" i="1"/>
  <c r="C108" i="1"/>
  <c r="G108" i="1" s="1"/>
  <c r="H107" i="1"/>
  <c r="G107" i="1"/>
  <c r="D107" i="1"/>
  <c r="C107" i="1"/>
  <c r="H106" i="1"/>
  <c r="G106" i="1"/>
  <c r="D106" i="1"/>
  <c r="C106" i="1"/>
  <c r="H105" i="1"/>
  <c r="G105" i="1"/>
  <c r="D105" i="1"/>
  <c r="C105" i="1"/>
  <c r="H104" i="1"/>
  <c r="G104" i="1"/>
  <c r="D104" i="1"/>
  <c r="C104" i="1"/>
  <c r="H103" i="1"/>
  <c r="G103" i="1"/>
  <c r="D103" i="1"/>
  <c r="C103" i="1"/>
  <c r="D102" i="1"/>
  <c r="C102" i="1"/>
  <c r="G102" i="1" s="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456" i="1" l="1"/>
  <c r="H1456" i="1"/>
  <c r="I1456" i="1" s="1"/>
  <c r="E283" i="9"/>
  <c r="B283" i="9" s="1"/>
  <c r="F216" i="9"/>
  <c r="E274" i="9"/>
  <c r="B274" i="9" s="1"/>
  <c r="G948" i="1"/>
  <c r="G741" i="1"/>
  <c r="E49" i="9"/>
  <c r="B49" i="9" s="1"/>
  <c r="F219" i="9"/>
  <c r="B219" i="9" s="1"/>
  <c r="E42" i="9"/>
  <c r="B42" i="9" s="1"/>
  <c r="G710" i="1"/>
  <c r="E39" i="9"/>
  <c r="B39" i="9" s="1"/>
  <c r="H644" i="1"/>
  <c r="F652" i="4"/>
  <c r="G644" i="1"/>
  <c r="C645" i="1"/>
  <c r="H641" i="1"/>
  <c r="G641" i="1"/>
  <c r="C599" i="1"/>
  <c r="G490" i="1"/>
  <c r="H374" i="1"/>
  <c r="H364" i="1"/>
  <c r="H365" i="1"/>
  <c r="D363" i="4"/>
  <c r="G288" i="1"/>
  <c r="E644" i="4"/>
  <c r="D638" i="1" s="1"/>
  <c r="E273" i="9"/>
  <c r="B273" i="9" s="1"/>
  <c r="H412" i="1"/>
  <c r="H411" i="1"/>
  <c r="F220" i="9"/>
  <c r="G206" i="1"/>
  <c r="G207" i="1"/>
  <c r="F202" i="4"/>
  <c r="H198" i="1"/>
  <c r="H191" i="1"/>
  <c r="G190" i="1"/>
  <c r="F188" i="4"/>
  <c r="C184" i="1"/>
  <c r="G184" i="1" s="1"/>
  <c r="G186" i="1"/>
  <c r="H183" i="1"/>
  <c r="G183" i="1"/>
  <c r="H182" i="1"/>
  <c r="E44" i="9"/>
  <c r="B44" i="9" s="1"/>
  <c r="G182" i="1"/>
  <c r="E43" i="9"/>
  <c r="B43" i="9" s="1"/>
  <c r="F218" i="9"/>
  <c r="B218" i="9" s="1"/>
  <c r="G179" i="1"/>
  <c r="H173" i="1"/>
  <c r="G176" i="1"/>
  <c r="G175" i="1"/>
  <c r="G173" i="1"/>
  <c r="F177" i="4"/>
  <c r="F169" i="4"/>
  <c r="H165" i="1"/>
  <c r="E163" i="4"/>
  <c r="D159" i="1" s="1"/>
  <c r="G165" i="1"/>
  <c r="G166" i="1"/>
  <c r="G160" i="1"/>
  <c r="H160" i="1"/>
  <c r="F164" i="4"/>
  <c r="E40" i="9"/>
  <c r="B40" i="9" s="1"/>
  <c r="G155" i="1"/>
  <c r="H152" i="1"/>
  <c r="H149" i="1"/>
  <c r="G149" i="1"/>
  <c r="H150" i="1"/>
  <c r="H129" i="1"/>
  <c r="H131" i="1"/>
  <c r="G129" i="1"/>
  <c r="G130" i="1"/>
  <c r="G131" i="1"/>
  <c r="G121" i="1"/>
  <c r="G123" i="1"/>
  <c r="H102" i="1"/>
  <c r="H108" i="1"/>
  <c r="H113" i="1"/>
  <c r="G78" i="1"/>
  <c r="H78" i="1"/>
  <c r="E26" i="9"/>
  <c r="B26" i="9" s="1"/>
  <c r="B216" i="9"/>
  <c r="E284" i="9"/>
  <c r="B284" i="9" s="1"/>
  <c r="F214" i="9"/>
  <c r="B214" i="9" s="1"/>
  <c r="G1270" i="1"/>
  <c r="H1278" i="1"/>
  <c r="H1270" i="1"/>
  <c r="H1244" i="1"/>
  <c r="G1244" i="1"/>
  <c r="G1237" i="1"/>
  <c r="F259" i="5"/>
  <c r="G1236" i="1"/>
  <c r="H1236" i="1"/>
  <c r="H1237" i="1"/>
  <c r="D258" i="5"/>
  <c r="H1227" i="1"/>
  <c r="H1228" i="1"/>
  <c r="D245" i="5"/>
  <c r="E238" i="5"/>
  <c r="F242" i="5"/>
  <c r="G1219" i="1"/>
  <c r="G1220" i="1"/>
  <c r="G1216" i="1"/>
  <c r="G1217" i="1"/>
  <c r="E206" i="5"/>
  <c r="E176" i="5" s="1"/>
  <c r="G1184" i="1"/>
  <c r="G1189" i="1"/>
  <c r="H1165" i="1"/>
  <c r="H1157" i="1"/>
  <c r="H1159" i="1"/>
  <c r="H1156" i="1"/>
  <c r="H1155" i="1"/>
  <c r="G1148" i="1"/>
  <c r="G1151" i="1"/>
  <c r="H1056" i="1"/>
  <c r="G1056" i="1"/>
  <c r="H1050" i="1"/>
  <c r="G1048" i="1"/>
  <c r="G1050" i="1"/>
  <c r="G1030" i="1"/>
  <c r="H1033" i="1"/>
  <c r="H1030" i="1"/>
  <c r="H1032" i="1"/>
  <c r="H1028" i="1"/>
  <c r="H1027" i="1"/>
  <c r="G1023" i="1"/>
  <c r="H1023" i="1"/>
  <c r="H1025" i="1"/>
  <c r="D1007" i="1"/>
  <c r="H1007" i="1" s="1"/>
  <c r="E12" i="5"/>
  <c r="E7" i="5" s="1"/>
  <c r="H1012" i="1"/>
  <c r="G1006" i="1"/>
  <c r="G1005" i="1"/>
  <c r="D997" i="1"/>
  <c r="G997" i="1" s="1"/>
  <c r="G999" i="1"/>
  <c r="H997" i="1"/>
  <c r="F19" i="5"/>
  <c r="H1580" i="1"/>
  <c r="G1578" i="1"/>
  <c r="G1576" i="1"/>
  <c r="H1576" i="1"/>
  <c r="I36" i="3"/>
  <c r="G1530" i="1"/>
  <c r="H1504" i="1"/>
  <c r="H1499" i="1"/>
  <c r="G1499" i="1"/>
  <c r="H1483" i="1"/>
  <c r="G1322" i="1"/>
  <c r="H1322" i="1"/>
  <c r="H1325" i="1"/>
  <c r="H30" i="3"/>
  <c r="C1453" i="1"/>
  <c r="H1453" i="1" s="1"/>
  <c r="D5" i="7"/>
  <c r="C1436" i="1" s="1"/>
  <c r="G405" i="1"/>
  <c r="G41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4" i="1"/>
  <c r="G555" i="1"/>
  <c r="G556" i="1"/>
  <c r="G557" i="1"/>
  <c r="G558" i="1"/>
  <c r="G559" i="1"/>
  <c r="G560" i="1"/>
  <c r="G404" i="1"/>
  <c r="G406" i="1"/>
  <c r="G412" i="1"/>
  <c r="G413" i="1"/>
  <c r="G553" i="1"/>
  <c r="G1440" i="1"/>
  <c r="G1442" i="1"/>
  <c r="G1444" i="1"/>
  <c r="H1446" i="1"/>
  <c r="I1446" i="1" s="1"/>
  <c r="I1448" i="1"/>
  <c r="I1450" i="1"/>
  <c r="I1452" i="1"/>
  <c r="H1454" i="1"/>
  <c r="G1454" i="1"/>
  <c r="I1458" i="1"/>
  <c r="I1460" i="1"/>
  <c r="H1462" i="1"/>
  <c r="G1462" i="1"/>
  <c r="H1464" i="1"/>
  <c r="G1464" i="1"/>
  <c r="I1464" i="1" s="1"/>
  <c r="H1466" i="1"/>
  <c r="G1466" i="1"/>
  <c r="H1468" i="1"/>
  <c r="G1468" i="1"/>
  <c r="I1468" i="1" s="1"/>
  <c r="H1472" i="1"/>
  <c r="G1472" i="1"/>
  <c r="H1474" i="1"/>
  <c r="G1474" i="1"/>
  <c r="I1474" i="1" s="1"/>
  <c r="H1477" i="1"/>
  <c r="G1477" i="1"/>
  <c r="H1479" i="1"/>
  <c r="G1479" i="1"/>
  <c r="I1479" i="1" s="1"/>
  <c r="G1482" i="1"/>
  <c r="G1486" i="1"/>
  <c r="G1490" i="1"/>
  <c r="G1494" i="1"/>
  <c r="G1498" i="1"/>
  <c r="G1502" i="1"/>
  <c r="G1506" i="1"/>
  <c r="G1510" i="1"/>
  <c r="G1514" i="1"/>
  <c r="H1525" i="1"/>
  <c r="G1525" i="1"/>
  <c r="H1529" i="1"/>
  <c r="G1529" i="1"/>
  <c r="H1533" i="1"/>
  <c r="G1533" i="1"/>
  <c r="H1537" i="1"/>
  <c r="G1537" i="1"/>
  <c r="H1541" i="1"/>
  <c r="G1541" i="1"/>
  <c r="H1545" i="1"/>
  <c r="G1545" i="1"/>
  <c r="H1549" i="1"/>
  <c r="G1549" i="1"/>
  <c r="H1553" i="1"/>
  <c r="G1553" i="1"/>
  <c r="H1557" i="1"/>
  <c r="G1557" i="1"/>
  <c r="H1561" i="1"/>
  <c r="G1561" i="1"/>
  <c r="H1565" i="1"/>
  <c r="G1565" i="1"/>
  <c r="H1569" i="1"/>
  <c r="G1569" i="1"/>
  <c r="H1573" i="1"/>
  <c r="G1573" i="1"/>
  <c r="H1577" i="1"/>
  <c r="G1577" i="1"/>
  <c r="F45" i="4"/>
  <c r="D44" i="4"/>
  <c r="F125" i="4"/>
  <c r="D124" i="4"/>
  <c r="F153" i="4"/>
  <c r="D152" i="4"/>
  <c r="E196" i="4"/>
  <c r="D192" i="1" s="1"/>
  <c r="E350" i="4"/>
  <c r="H1440" i="1"/>
  <c r="H1442" i="1"/>
  <c r="H1444" i="1"/>
  <c r="E7" i="4"/>
  <c r="E151" i="4"/>
  <c r="D215" i="4"/>
  <c r="H289" i="9"/>
  <c r="H1447" i="1"/>
  <c r="G1447" i="1"/>
  <c r="I1447" i="1" s="1"/>
  <c r="H1449" i="1"/>
  <c r="G1449" i="1"/>
  <c r="I1449" i="1" s="1"/>
  <c r="H1451" i="1"/>
  <c r="G1451" i="1"/>
  <c r="I1451" i="1" s="1"/>
  <c r="H1455" i="1"/>
  <c r="G1455" i="1"/>
  <c r="H1457" i="1"/>
  <c r="G1457" i="1"/>
  <c r="I1457" i="1" s="1"/>
  <c r="H1459" i="1"/>
  <c r="G1459" i="1"/>
  <c r="I1459" i="1" s="1"/>
  <c r="H1461" i="1"/>
  <c r="G1461" i="1"/>
  <c r="I1463" i="1"/>
  <c r="I1465" i="1"/>
  <c r="H1481" i="1"/>
  <c r="G1481" i="1"/>
  <c r="H1485" i="1"/>
  <c r="G1485" i="1"/>
  <c r="H1489" i="1"/>
  <c r="G1489" i="1"/>
  <c r="H1493" i="1"/>
  <c r="G1493" i="1"/>
  <c r="H1497" i="1"/>
  <c r="G1497" i="1"/>
  <c r="H1501" i="1"/>
  <c r="G1501" i="1"/>
  <c r="H1505" i="1"/>
  <c r="G1505" i="1"/>
  <c r="H1509" i="1"/>
  <c r="G1509" i="1"/>
  <c r="H1513" i="1"/>
  <c r="G1513" i="1"/>
  <c r="H1521" i="1"/>
  <c r="G1521" i="1"/>
  <c r="F197" i="4"/>
  <c r="D196" i="4"/>
  <c r="E407" i="4"/>
  <c r="D402" i="1" s="1"/>
  <c r="E528" i="4"/>
  <c r="D12" i="5"/>
  <c r="D7" i="5" s="1"/>
  <c r="F45" i="5"/>
  <c r="F70" i="5"/>
  <c r="D69" i="5"/>
  <c r="F130" i="6"/>
  <c r="D129" i="6"/>
  <c r="D299" i="4"/>
  <c r="D351" i="4"/>
  <c r="D238" i="5"/>
  <c r="E35" i="6"/>
  <c r="D89" i="6"/>
  <c r="D42" i="8"/>
  <c r="D49" i="8"/>
  <c r="C1524" i="1" s="1"/>
  <c r="D7" i="4"/>
  <c r="D139" i="4"/>
  <c r="D163" i="4"/>
  <c r="D344" i="4"/>
  <c r="D396" i="4"/>
  <c r="D643" i="4"/>
  <c r="D421" i="4"/>
  <c r="D515" i="4"/>
  <c r="D567" i="4"/>
  <c r="D644" i="4"/>
  <c r="D118" i="5"/>
  <c r="G291" i="9"/>
  <c r="E291" i="9" s="1"/>
  <c r="B291" i="9" s="1"/>
  <c r="F190" i="5"/>
  <c r="F36" i="6"/>
  <c r="D35" i="6"/>
  <c r="F122" i="6"/>
  <c r="D114" i="6"/>
  <c r="G179" i="9"/>
  <c r="E179" i="9" s="1"/>
  <c r="B179" i="9" s="1"/>
  <c r="E643" i="4"/>
  <c r="D637" i="1" s="1"/>
  <c r="D580" i="4"/>
  <c r="F594" i="4"/>
  <c r="D593" i="4"/>
  <c r="F8" i="5"/>
  <c r="D177" i="5"/>
  <c r="F180" i="5"/>
  <c r="F207" i="5"/>
  <c r="D206" i="5"/>
  <c r="D141" i="6"/>
  <c r="F5" i="6"/>
  <c r="G181" i="9"/>
  <c r="E181" i="9" s="1"/>
  <c r="B181" i="9" s="1"/>
  <c r="E69" i="9"/>
  <c r="B69" i="9" s="1"/>
  <c r="B78" i="9"/>
  <c r="B86" i="9"/>
  <c r="B94" i="9"/>
  <c r="B102" i="9"/>
  <c r="B110" i="9"/>
  <c r="B118" i="9"/>
  <c r="B126" i="9"/>
  <c r="B134" i="9"/>
  <c r="B146" i="9"/>
  <c r="B154" i="9"/>
  <c r="G165" i="9"/>
  <c r="E146" i="5"/>
  <c r="E287" i="9"/>
  <c r="B28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64" i="9"/>
  <c r="G163" i="9"/>
  <c r="E163" i="9" s="1"/>
  <c r="B163" i="9" s="1"/>
  <c r="G162" i="9"/>
  <c r="E162" i="9" s="1"/>
  <c r="B162" i="9" s="1"/>
  <c r="G161" i="9"/>
  <c r="E161" i="9" s="1"/>
  <c r="B161" i="9" s="1"/>
  <c r="G160" i="9"/>
  <c r="E160" i="9" s="1"/>
  <c r="B160" i="9" s="1"/>
  <c r="G182" i="9"/>
  <c r="E182" i="9" s="1"/>
  <c r="B182" i="9" s="1"/>
  <c r="G180" i="9"/>
  <c r="E180" i="9" s="1"/>
  <c r="B180" i="9" s="1"/>
  <c r="G178" i="9"/>
  <c r="E178" i="9" s="1"/>
  <c r="B178"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B71" i="9"/>
  <c r="G177" i="9"/>
  <c r="E177" i="9" s="1"/>
  <c r="B177" i="9" s="1"/>
  <c r="E286" i="9"/>
  <c r="B286" i="9" s="1"/>
  <c r="E65" i="9"/>
  <c r="B65" i="9" s="1"/>
  <c r="H164" i="9"/>
  <c r="G183" i="9"/>
  <c r="E183" i="9" s="1"/>
  <c r="B183" i="9" s="1"/>
  <c r="F217" i="9"/>
  <c r="B217" i="9" s="1"/>
  <c r="B288" i="9"/>
  <c r="E290" i="9"/>
  <c r="B290" i="9" s="1"/>
  <c r="B220" i="9"/>
  <c r="H29" i="3" l="1"/>
  <c r="I1455" i="1"/>
  <c r="G297" i="9"/>
  <c r="E297" i="9" s="1"/>
  <c r="E296" i="9" s="1"/>
  <c r="I10" i="3" s="1"/>
  <c r="G1453" i="1"/>
  <c r="B191" i="9"/>
  <c r="G645" i="1"/>
  <c r="H645" i="1"/>
  <c r="H599" i="1"/>
  <c r="G599" i="1"/>
  <c r="F363" i="4"/>
  <c r="C358" i="1"/>
  <c r="H184" i="1"/>
  <c r="F258" i="5"/>
  <c r="C1235" i="1"/>
  <c r="F245" i="5"/>
  <c r="C1222" i="1"/>
  <c r="E237" i="5"/>
  <c r="D1215" i="1"/>
  <c r="H292" i="9"/>
  <c r="D1183" i="1"/>
  <c r="D990" i="1"/>
  <c r="G1007" i="1"/>
  <c r="D985" i="1"/>
  <c r="I20" i="3"/>
  <c r="H1436" i="1"/>
  <c r="G1436" i="1"/>
  <c r="E68" i="5"/>
  <c r="D1124" i="1"/>
  <c r="G292" i="9"/>
  <c r="F206" i="5"/>
  <c r="C1183" i="1"/>
  <c r="F7" i="5"/>
  <c r="H20" i="3"/>
  <c r="C985" i="1"/>
  <c r="F580" i="4"/>
  <c r="C574" i="1"/>
  <c r="F114" i="6"/>
  <c r="H27" i="3"/>
  <c r="C1408" i="1"/>
  <c r="F567" i="4"/>
  <c r="C561" i="1"/>
  <c r="F396" i="4"/>
  <c r="C391" i="1"/>
  <c r="D6" i="4"/>
  <c r="F7" i="4"/>
  <c r="C3" i="1"/>
  <c r="D528" i="4"/>
  <c r="F129" i="6"/>
  <c r="C1423" i="1"/>
  <c r="F215" i="4"/>
  <c r="C211" i="1"/>
  <c r="I1477" i="1"/>
  <c r="I1472" i="1"/>
  <c r="I1466" i="1"/>
  <c r="I1462" i="1"/>
  <c r="I1442" i="1"/>
  <c r="E164" i="9"/>
  <c r="B164" i="9" s="1"/>
  <c r="E165" i="9"/>
  <c r="B165" i="9" s="1"/>
  <c r="F515" i="4"/>
  <c r="C509" i="1"/>
  <c r="F344" i="4"/>
  <c r="C339" i="1"/>
  <c r="F89" i="6"/>
  <c r="C1383" i="1"/>
  <c r="F351" i="4"/>
  <c r="D350" i="4"/>
  <c r="C346" i="1"/>
  <c r="F196" i="4"/>
  <c r="C192" i="1"/>
  <c r="I17" i="3"/>
  <c r="E289" i="4"/>
  <c r="D147" i="1"/>
  <c r="E408" i="4"/>
  <c r="D403" i="1" s="1"/>
  <c r="D345" i="1"/>
  <c r="F124" i="4"/>
  <c r="C120" i="1"/>
  <c r="I1440" i="1"/>
  <c r="H28" i="3"/>
  <c r="F141" i="6"/>
  <c r="C1435" i="1"/>
  <c r="F593" i="4"/>
  <c r="C587" i="1"/>
  <c r="F35" i="6"/>
  <c r="H25" i="3"/>
  <c r="C1329" i="1"/>
  <c r="F118" i="5"/>
  <c r="C1096" i="1"/>
  <c r="D420" i="4"/>
  <c r="F421" i="4"/>
  <c r="C415" i="1"/>
  <c r="F163" i="4"/>
  <c r="C159" i="1"/>
  <c r="H1524" i="1"/>
  <c r="G1524" i="1"/>
  <c r="I25" i="3"/>
  <c r="D1329" i="1"/>
  <c r="F299" i="4"/>
  <c r="D298" i="4"/>
  <c r="C294" i="1"/>
  <c r="E141" i="6"/>
  <c r="F12" i="5"/>
  <c r="C990" i="1"/>
  <c r="E175" i="5"/>
  <c r="D1152" i="1" s="1"/>
  <c r="I22" i="3"/>
  <c r="D1153" i="1"/>
  <c r="E6" i="4"/>
  <c r="D3" i="1"/>
  <c r="D43" i="8"/>
  <c r="G289" i="9"/>
  <c r="E289" i="9" s="1"/>
  <c r="B289" i="9" s="1"/>
  <c r="D176" i="5"/>
  <c r="F177" i="5"/>
  <c r="C1154" i="1"/>
  <c r="F644" i="4"/>
  <c r="C638" i="1"/>
  <c r="F643" i="4"/>
  <c r="C637" i="1"/>
  <c r="F139" i="4"/>
  <c r="C135" i="1"/>
  <c r="K1432" i="9"/>
  <c r="G295" i="9"/>
  <c r="E295" i="9" s="1"/>
  <c r="B295" i="9" s="1"/>
  <c r="C1517" i="1"/>
  <c r="I34" i="3"/>
  <c r="F238" i="5"/>
  <c r="D237" i="5"/>
  <c r="C1215" i="1"/>
  <c r="D68" i="5"/>
  <c r="F69" i="5"/>
  <c r="C1047" i="1"/>
  <c r="E636" i="4"/>
  <c r="D630" i="1" s="1"/>
  <c r="D522" i="1"/>
  <c r="E635" i="4"/>
  <c r="D629" i="1" s="1"/>
  <c r="G20" i="9"/>
  <c r="H20" i="9"/>
  <c r="F152" i="4"/>
  <c r="D151" i="4"/>
  <c r="C148" i="1"/>
  <c r="F44" i="4"/>
  <c r="C40" i="1"/>
  <c r="I1444" i="1"/>
  <c r="B297" i="9" l="1"/>
  <c r="G358" i="1"/>
  <c r="H358" i="1"/>
  <c r="G1235" i="1"/>
  <c r="H1235" i="1"/>
  <c r="H1222" i="1"/>
  <c r="G1222" i="1"/>
  <c r="I23" i="3"/>
  <c r="D1214" i="1"/>
  <c r="E292" i="9"/>
  <c r="B292" i="9" s="1"/>
  <c r="E412" i="4"/>
  <c r="I16" i="3"/>
  <c r="E290" i="4"/>
  <c r="D286" i="1" s="1"/>
  <c r="D2" i="1"/>
  <c r="D407" i="4"/>
  <c r="F298" i="4"/>
  <c r="C293" i="1"/>
  <c r="H415" i="1"/>
  <c r="G415" i="1"/>
  <c r="D408" i="4"/>
  <c r="F350" i="4"/>
  <c r="C345" i="1"/>
  <c r="H339" i="1"/>
  <c r="G339" i="1"/>
  <c r="H1423" i="1"/>
  <c r="G1423" i="1"/>
  <c r="G561" i="1"/>
  <c r="H561" i="1"/>
  <c r="H1329" i="1"/>
  <c r="G1329" i="1"/>
  <c r="H192" i="1"/>
  <c r="G192" i="1"/>
  <c r="D412" i="4"/>
  <c r="F6" i="4"/>
  <c r="H16" i="3"/>
  <c r="C2" i="1"/>
  <c r="H574" i="1"/>
  <c r="G574" i="1"/>
  <c r="F68" i="5"/>
  <c r="H21" i="3"/>
  <c r="C1046" i="1"/>
  <c r="H135" i="1"/>
  <c r="G135" i="1"/>
  <c r="H638" i="1"/>
  <c r="G638" i="1"/>
  <c r="H990" i="1"/>
  <c r="G990" i="1"/>
  <c r="G587" i="1"/>
  <c r="H587" i="1"/>
  <c r="H1215" i="1"/>
  <c r="G1215" i="1"/>
  <c r="H1517" i="1"/>
  <c r="G1517" i="1"/>
  <c r="H11" i="3"/>
  <c r="H148" i="1"/>
  <c r="G148" i="1"/>
  <c r="E20" i="9"/>
  <c r="H1047" i="1"/>
  <c r="G1047" i="1"/>
  <c r="F237" i="5"/>
  <c r="H23" i="3"/>
  <c r="C1214" i="1"/>
  <c r="G637" i="1"/>
  <c r="H637" i="1"/>
  <c r="G1154" i="1"/>
  <c r="H1154" i="1"/>
  <c r="I35" i="3"/>
  <c r="C1518" i="1"/>
  <c r="G294" i="9"/>
  <c r="E294" i="9" s="1"/>
  <c r="I28" i="3"/>
  <c r="D1435" i="1"/>
  <c r="H9" i="3" s="1"/>
  <c r="G299" i="9"/>
  <c r="E299" i="9" s="1"/>
  <c r="H159" i="1"/>
  <c r="G159" i="1"/>
  <c r="D635" i="4"/>
  <c r="F420" i="4"/>
  <c r="C414" i="1"/>
  <c r="G1435" i="1"/>
  <c r="H120" i="1"/>
  <c r="G120" i="1"/>
  <c r="H1383" i="1"/>
  <c r="G1383" i="1"/>
  <c r="G509" i="1"/>
  <c r="H509" i="1"/>
  <c r="H211" i="1"/>
  <c r="G211" i="1"/>
  <c r="F528" i="4"/>
  <c r="D636" i="4"/>
  <c r="C522" i="1"/>
  <c r="H391" i="1"/>
  <c r="G391" i="1"/>
  <c r="H1408" i="1"/>
  <c r="G1408" i="1"/>
  <c r="D6" i="5"/>
  <c r="G1124" i="1"/>
  <c r="H1124" i="1"/>
  <c r="H40" i="1"/>
  <c r="G40" i="1"/>
  <c r="F176" i="5"/>
  <c r="H22" i="3"/>
  <c r="D175" i="5"/>
  <c r="C1153" i="1"/>
  <c r="H17" i="3"/>
  <c r="D289" i="4"/>
  <c r="F151" i="4"/>
  <c r="C147" i="1"/>
  <c r="H294" i="1"/>
  <c r="G294" i="1"/>
  <c r="G1096" i="1"/>
  <c r="H1096" i="1"/>
  <c r="E291" i="4"/>
  <c r="D287" i="1" s="1"/>
  <c r="E413" i="4"/>
  <c r="D285" i="1"/>
  <c r="H346" i="1"/>
  <c r="G346" i="1"/>
  <c r="H3" i="1"/>
  <c r="G3" i="1"/>
  <c r="H985" i="1"/>
  <c r="G985" i="1"/>
  <c r="G1183" i="1"/>
  <c r="H1183" i="1"/>
  <c r="I21" i="3"/>
  <c r="E6" i="5"/>
  <c r="D1046" i="1"/>
  <c r="H1435" i="1" l="1"/>
  <c r="K3" i="9"/>
  <c r="D291" i="4"/>
  <c r="F289" i="4"/>
  <c r="D413" i="4"/>
  <c r="C285" i="1"/>
  <c r="E298" i="9"/>
  <c r="I9" i="3" s="1"/>
  <c r="B299" i="9"/>
  <c r="H1518" i="1"/>
  <c r="G1518" i="1"/>
  <c r="H2" i="1"/>
  <c r="G2" i="1"/>
  <c r="D290" i="4"/>
  <c r="H345" i="1"/>
  <c r="G345" i="1"/>
  <c r="E640" i="4"/>
  <c r="E415" i="4"/>
  <c r="D410" i="1" s="1"/>
  <c r="D408" i="1"/>
  <c r="H276" i="9"/>
  <c r="D984" i="1"/>
  <c r="H147" i="1"/>
  <c r="G147" i="1"/>
  <c r="G1153" i="1"/>
  <c r="H1153" i="1"/>
  <c r="G276" i="9"/>
  <c r="G282" i="9"/>
  <c r="E282" i="9" s="1"/>
  <c r="B282" i="9" s="1"/>
  <c r="F6" i="5"/>
  <c r="C984" i="1"/>
  <c r="F635" i="4"/>
  <c r="C629" i="1"/>
  <c r="H293" i="1"/>
  <c r="G293" i="1"/>
  <c r="F175" i="5"/>
  <c r="C1152" i="1"/>
  <c r="H522" i="1"/>
  <c r="G522" i="1"/>
  <c r="H1214" i="1"/>
  <c r="G1214" i="1"/>
  <c r="N3" i="9"/>
  <c r="F408" i="4"/>
  <c r="C403" i="1"/>
  <c r="F636" i="4"/>
  <c r="C630" i="1"/>
  <c r="H414" i="1"/>
  <c r="G414" i="1"/>
  <c r="E293" i="9"/>
  <c r="I11" i="3" s="1"/>
  <c r="B294" i="9"/>
  <c r="E19" i="9"/>
  <c r="B20" i="9"/>
  <c r="H1046" i="1"/>
  <c r="G1046" i="1"/>
  <c r="D639" i="4"/>
  <c r="D414" i="4"/>
  <c r="F412" i="4"/>
  <c r="C407" i="1"/>
  <c r="F407" i="4"/>
  <c r="C402" i="1"/>
  <c r="E639" i="4"/>
  <c r="E414" i="4"/>
  <c r="D409" i="1" s="1"/>
  <c r="D407" i="1"/>
  <c r="G402" i="1" l="1"/>
  <c r="H402" i="1"/>
  <c r="F414" i="4"/>
  <c r="C409" i="1"/>
  <c r="H403" i="1"/>
  <c r="G403" i="1"/>
  <c r="G1152" i="1"/>
  <c r="H1152" i="1"/>
  <c r="G629" i="1"/>
  <c r="H629" i="1"/>
  <c r="E641" i="4"/>
  <c r="D633" i="1"/>
  <c r="F291" i="4"/>
  <c r="C287" i="1"/>
  <c r="E276" i="9"/>
  <c r="F290" i="4"/>
  <c r="C286" i="1"/>
  <c r="H285" i="1"/>
  <c r="G285" i="1"/>
  <c r="F639" i="4"/>
  <c r="C633" i="1"/>
  <c r="H407" i="1"/>
  <c r="G407" i="1"/>
  <c r="G630" i="1"/>
  <c r="H630" i="1"/>
  <c r="H8" i="3"/>
  <c r="H984" i="1"/>
  <c r="G984" i="1"/>
  <c r="E642" i="4"/>
  <c r="D634" i="1"/>
  <c r="D415" i="4"/>
  <c r="F413" i="4"/>
  <c r="D640" i="4"/>
  <c r="C408" i="1"/>
  <c r="F415" i="4" l="1"/>
  <c r="C410" i="1"/>
  <c r="G409" i="1"/>
  <c r="H409" i="1"/>
  <c r="E275" i="9"/>
  <c r="I8" i="3" s="1"/>
  <c r="B276" i="9"/>
  <c r="E645" i="4"/>
  <c r="D635" i="1"/>
  <c r="M3" i="9"/>
  <c r="E646" i="4"/>
  <c r="D636" i="1"/>
  <c r="H633" i="1"/>
  <c r="G633" i="1"/>
  <c r="H287" i="1"/>
  <c r="G287" i="1"/>
  <c r="H408" i="1"/>
  <c r="G408" i="1"/>
  <c r="D642" i="4"/>
  <c r="F640" i="4"/>
  <c r="C634" i="1"/>
  <c r="D641" i="4"/>
  <c r="H286" i="1"/>
  <c r="G286" i="1"/>
  <c r="F641" i="4" l="1"/>
  <c r="D645" i="4"/>
  <c r="C635" i="1"/>
  <c r="D646" i="4"/>
  <c r="F642" i="4"/>
  <c r="C636" i="1"/>
  <c r="I19" i="3"/>
  <c r="D640" i="1"/>
  <c r="I18" i="3"/>
  <c r="D639" i="1"/>
  <c r="H410" i="1"/>
  <c r="G410" i="1"/>
  <c r="G634" i="1"/>
  <c r="H634" i="1"/>
  <c r="H635" i="1" l="1"/>
  <c r="G635" i="1"/>
  <c r="G636" i="1"/>
  <c r="H636" i="1"/>
  <c r="F645" i="4"/>
  <c r="H18" i="3"/>
  <c r="C639" i="1"/>
  <c r="F646" i="4"/>
  <c r="H19" i="3"/>
  <c r="C640" i="1"/>
  <c r="H7" i="3" l="1"/>
  <c r="J3" i="9" s="1"/>
  <c r="H639" i="1"/>
  <c r="G639" i="1"/>
  <c r="H640" i="1"/>
  <c r="G640" i="1"/>
  <c r="I7" i="3" l="1"/>
  <c r="M272" i="9"/>
  <c r="L272" i="9"/>
  <c r="H18" i="9"/>
  <c r="G18" i="9"/>
  <c r="J7" i="9"/>
  <c r="I12" i="9"/>
  <c r="I9" i="9"/>
  <c r="G15" i="9"/>
  <c r="J6" i="9"/>
  <c r="K9" i="9"/>
  <c r="I8" i="9"/>
  <c r="M15" i="9"/>
  <c r="I5" i="9"/>
  <c r="K11" i="9"/>
  <c r="H16" i="9"/>
  <c r="I7" i="9"/>
  <c r="K13" i="9"/>
  <c r="H17" i="9"/>
  <c r="K10" i="9"/>
  <c r="G16" i="9"/>
  <c r="K7" i="9"/>
  <c r="J12" i="9"/>
  <c r="J17" i="9"/>
  <c r="J5" i="9"/>
  <c r="L16" i="9"/>
  <c r="L15" i="9"/>
  <c r="K6" i="9"/>
  <c r="J11" i="9"/>
  <c r="I17" i="9"/>
  <c r="J8" i="9"/>
  <c r="I13" i="9"/>
  <c r="I6" i="9"/>
  <c r="K12" i="9"/>
  <c r="G17" i="9"/>
  <c r="K5" i="9"/>
  <c r="J10" i="9"/>
  <c r="M16" i="9"/>
  <c r="K8" i="9"/>
  <c r="J13" i="9"/>
  <c r="I11" i="9"/>
  <c r="J9" i="9"/>
  <c r="H15" i="9"/>
  <c r="E18" i="9" l="1"/>
  <c r="B18" i="9" s="1"/>
  <c r="F272" i="9"/>
  <c r="B272" i="9" s="1"/>
  <c r="E10" i="9"/>
  <c r="B10" i="9" s="1"/>
  <c r="E16" i="9"/>
  <c r="E11" i="9"/>
  <c r="B11" i="9" s="1"/>
  <c r="E17" i="9"/>
  <c r="B17" i="9" s="1"/>
  <c r="F15" i="9"/>
  <c r="E5" i="9"/>
  <c r="B5" i="9" s="1"/>
  <c r="F16" i="9"/>
  <c r="E6" i="9"/>
  <c r="B6" i="9" s="1"/>
  <c r="E7" i="9"/>
  <c r="B7" i="9" s="1"/>
  <c r="E15" i="9"/>
  <c r="E13" i="9"/>
  <c r="B13" i="9" s="1"/>
  <c r="E8" i="9"/>
  <c r="B8" i="9" s="1"/>
  <c r="E9" i="9"/>
  <c r="B9" i="9" s="1"/>
  <c r="E12" i="9"/>
  <c r="B12" i="9" s="1"/>
  <c r="F19" i="9" l="1"/>
  <c r="B16" i="9"/>
  <c r="F14" i="9"/>
  <c r="E4" i="9"/>
  <c r="B15"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<sst xmlns="http://schemas.openxmlformats.org/spreadsheetml/2006/main" count="4313" uniqueCount="3393">
  <si>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</si>
  <si>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</si>
  <si>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</si>
  <si>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</si>
  <si>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</si>
  <si>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</si>
  <si>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</si>
  <si>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</si>
  <si>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</si>
  <si>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</si>
  <si>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</si>
  <si>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</si>
  <si>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</si>
  <si>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</si>
  <si>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</si>
  <si>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</si>
  <si>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</si>
  <si>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</si>
  <si>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</si>
  <si>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</si>
  <si>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</si>
  <si>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</si>
  <si>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</si>
  <si>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</si>
  <si>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</si>
  <si>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</si>
  <si>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</si>
  <si>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</si>
  <si>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</si>
  <si>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</si>
  <si>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</si>
  <si>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OPĆINSKO DRŽAVNO ODVJETNIŠTVO U KARLOVCU</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</si>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</sst>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7408821</v>
      </c>
      <c r="D2" s="6">
        <f>'PR-RAS'!E6</f>
        <v>8151077.1299999999</v>
      </c>
      <c r="E2" s="6">
        <v>0</v>
      </c>
      <c r="F2" s="6">
        <v>0</v>
      </c>
      <c r="G2" s="7">
        <f t="shared" ref="G2:G264" si="0">(B2/1000)*(C2*1+D2*2)</f>
        <v>23710.975259999999</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0.14000000000000001</v>
      </c>
      <c r="E78" s="1">
        <v>0</v>
      </c>
      <c r="F78" s="1">
        <v>0</v>
      </c>
      <c r="G78" s="2">
        <f t="shared" si="0"/>
        <v>2.1560000000000003E-2</v>
      </c>
      <c r="H78" s="2">
        <f t="shared" si="1"/>
        <v>0.14000000000000001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0.14000000000000001</v>
      </c>
      <c r="E79" s="1">
        <v>0</v>
      </c>
      <c r="F79" s="1">
        <v>0</v>
      </c>
      <c r="G79" s="2">
        <f t="shared" si="0"/>
        <v>2.1840000000000002E-2</v>
      </c>
      <c r="H79" s="2">
        <f t="shared" si="1"/>
        <v>0.14000000000000001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0.14000000000000001</v>
      </c>
      <c r="E81" s="1">
        <v>0</v>
      </c>
      <c r="F81" s="1">
        <v>0</v>
      </c>
      <c r="G81" s="2">
        <f t="shared" si="0"/>
        <v>2.2400000000000003E-2</v>
      </c>
      <c r="H81" s="2">
        <f t="shared" si="1"/>
        <v>0.14000000000000001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2000</v>
      </c>
      <c r="D102" s="1">
        <f>'PR-RAS'!E106</f>
        <v>0</v>
      </c>
      <c r="E102" s="1">
        <v>0</v>
      </c>
      <c r="F102" s="1">
        <v>0</v>
      </c>
      <c r="G102" s="2">
        <f t="shared" si="0"/>
        <v>202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2000</v>
      </c>
      <c r="D108" s="1">
        <f>'PR-RAS'!E112</f>
        <v>0</v>
      </c>
      <c r="E108" s="1">
        <v>0</v>
      </c>
      <c r="F108" s="1">
        <v>0</v>
      </c>
      <c r="G108" s="2">
        <f t="shared" si="0"/>
        <v>214</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2000</v>
      </c>
      <c r="D113" s="1">
        <f>'PR-RAS'!E117</f>
        <v>0</v>
      </c>
      <c r="E113" s="1">
        <v>0</v>
      </c>
      <c r="F113" s="1">
        <v>0</v>
      </c>
      <c r="G113" s="2">
        <f t="shared" si="0"/>
        <v>224</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2278</v>
      </c>
      <c r="D120" s="1">
        <f>'PR-RAS'!E124</f>
        <v>1116.5</v>
      </c>
      <c r="E120" s="1">
        <v>0</v>
      </c>
      <c r="F120" s="1">
        <v>0</v>
      </c>
      <c r="G120" s="2">
        <f t="shared" si="0"/>
        <v>536.80899999999997</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2278</v>
      </c>
      <c r="D121" s="1">
        <f>'PR-RAS'!E125</f>
        <v>1116.5</v>
      </c>
      <c r="E121" s="1">
        <v>0</v>
      </c>
      <c r="F121" s="1">
        <v>0</v>
      </c>
      <c r="G121" s="2">
        <f t="shared" si="0"/>
        <v>541.31999999999994</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2278</v>
      </c>
      <c r="D123" s="1">
        <f>'PR-RAS'!E127</f>
        <v>1116.5</v>
      </c>
      <c r="E123" s="1">
        <v>0</v>
      </c>
      <c r="F123" s="1">
        <v>0</v>
      </c>
      <c r="G123" s="2">
        <f t="shared" si="0"/>
        <v>550.34199999999998</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7404543</v>
      </c>
      <c r="D129" s="1">
        <f>'PR-RAS'!E133</f>
        <v>8149960.4900000002</v>
      </c>
      <c r="E129" s="1">
        <v>0</v>
      </c>
      <c r="F129" s="1">
        <v>0</v>
      </c>
      <c r="G129" s="2">
        <f t="shared" si="0"/>
        <v>3034171.3894400001</v>
      </c>
      <c r="H129" s="2">
        <f t="shared" si="1"/>
        <v>0.49000000022351742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7404543</v>
      </c>
      <c r="D130" s="1">
        <f>'PR-RAS'!E134</f>
        <v>8149960.4900000002</v>
      </c>
      <c r="E130" s="1">
        <v>0</v>
      </c>
      <c r="F130" s="1">
        <v>0</v>
      </c>
      <c r="G130" s="2">
        <f t="shared" si="0"/>
        <v>3057875.8534200001</v>
      </c>
      <c r="H130" s="2">
        <f t="shared" si="1"/>
        <v>0.49000000022351742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7404543</v>
      </c>
      <c r="D131" s="1">
        <f>'PR-RAS'!E135</f>
        <v>8126902.7800000003</v>
      </c>
      <c r="E131" s="1">
        <v>0</v>
      </c>
      <c r="F131" s="1">
        <v>0</v>
      </c>
      <c r="G131" s="2">
        <f t="shared" si="0"/>
        <v>3075585.3128000004</v>
      </c>
      <c r="H131" s="2">
        <f t="shared" si="1"/>
        <v>0.21999999973922968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23057.71</v>
      </c>
      <c r="E132" s="1">
        <v>0</v>
      </c>
      <c r="F132" s="1">
        <v>0</v>
      </c>
      <c r="G132" s="2">
        <f t="shared" si="0"/>
        <v>6041.1200200000003</v>
      </c>
      <c r="H132" s="2">
        <f t="shared" si="1"/>
        <v>0.29000000000087311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7396806</v>
      </c>
      <c r="D147" s="1">
        <f>'PR-RAS'!E151</f>
        <v>8258548.3600000003</v>
      </c>
      <c r="E147" s="1">
        <v>0</v>
      </c>
      <c r="F147" s="1">
        <v>0</v>
      </c>
      <c r="G147" s="2">
        <f t="shared" si="0"/>
        <v>3491429.7971199998</v>
      </c>
      <c r="H147" s="2">
        <f t="shared" si="1"/>
        <v>0.36000000033527613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6571406</v>
      </c>
      <c r="D148" s="1">
        <f>'PR-RAS'!E152</f>
        <v>7165802.2999999998</v>
      </c>
      <c r="E148" s="1">
        <v>0</v>
      </c>
      <c r="F148" s="1">
        <v>0</v>
      </c>
      <c r="G148" s="2">
        <f t="shared" si="0"/>
        <v>3072742.5581999999</v>
      </c>
      <c r="H148" s="2">
        <f t="shared" si="1"/>
        <v>0.29999999981373549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5546174</v>
      </c>
      <c r="D149" s="1">
        <f>'PR-RAS'!E153</f>
        <v>6062451.96</v>
      </c>
      <c r="E149" s="1">
        <v>0</v>
      </c>
      <c r="F149" s="1">
        <v>0</v>
      </c>
      <c r="G149" s="2">
        <f t="shared" si="0"/>
        <v>2615319.5321599999</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5507067</v>
      </c>
      <c r="D150" s="1">
        <f>'PR-RAS'!E154</f>
        <v>6016430.1799999997</v>
      </c>
      <c r="E150" s="1">
        <v>0</v>
      </c>
      <c r="F150" s="1">
        <v>0</v>
      </c>
      <c r="G150" s="2">
        <f t="shared" si="0"/>
        <v>2613449.1766399997</v>
      </c>
      <c r="H150" s="2">
        <f t="shared" si="1"/>
        <v>0.17999999970197678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39107</v>
      </c>
      <c r="D152" s="1">
        <f>'PR-RAS'!E156</f>
        <v>46021.78</v>
      </c>
      <c r="E152" s="1">
        <v>0</v>
      </c>
      <c r="F152" s="1">
        <v>0</v>
      </c>
      <c r="G152" s="2">
        <f t="shared" si="0"/>
        <v>19803.734560000001</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110113</v>
      </c>
      <c r="D154" s="1">
        <f>'PR-RAS'!E158</f>
        <v>103045.79</v>
      </c>
      <c r="E154" s="1">
        <v>0</v>
      </c>
      <c r="F154" s="1">
        <v>0</v>
      </c>
      <c r="G154" s="2">
        <f t="shared" si="0"/>
        <v>48379.300739999991</v>
      </c>
      <c r="H154" s="2">
        <f t="shared" si="1"/>
        <v>0.21000000000640284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915119</v>
      </c>
      <c r="D155" s="1">
        <f>'PR-RAS'!E159</f>
        <v>1000304.55</v>
      </c>
      <c r="E155" s="1">
        <v>0</v>
      </c>
      <c r="F155" s="1">
        <v>0</v>
      </c>
      <c r="G155" s="2">
        <f t="shared" si="0"/>
        <v>449022.1274</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915119</v>
      </c>
      <c r="D157" s="1">
        <f>'PR-RAS'!E161</f>
        <v>1000304.55</v>
      </c>
      <c r="E157" s="1">
        <v>0</v>
      </c>
      <c r="F157" s="1">
        <v>0</v>
      </c>
      <c r="G157" s="2">
        <f t="shared" si="0"/>
        <v>454853.58360000001</v>
      </c>
      <c r="H157" s="2">
        <f t="shared" si="1"/>
        <v>0.44999999995343387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823114</v>
      </c>
      <c r="D159" s="1">
        <f>'PR-RAS'!E163</f>
        <v>1088246.4099999999</v>
      </c>
      <c r="E159" s="1">
        <v>0</v>
      </c>
      <c r="F159" s="1">
        <v>0</v>
      </c>
      <c r="G159" s="2">
        <f t="shared" si="0"/>
        <v>473937.87755999999</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153561</v>
      </c>
      <c r="D160" s="1">
        <f>'PR-RAS'!E164</f>
        <v>231314.15</v>
      </c>
      <c r="E160" s="1">
        <v>0</v>
      </c>
      <c r="F160" s="1">
        <v>0</v>
      </c>
      <c r="G160" s="2">
        <f t="shared" si="0"/>
        <v>97974.098700000002</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16054</v>
      </c>
      <c r="D161" s="1">
        <f>'PR-RAS'!E165</f>
        <v>33012.400000000001</v>
      </c>
      <c r="E161" s="1">
        <v>0</v>
      </c>
      <c r="F161" s="1">
        <v>0</v>
      </c>
      <c r="G161" s="2">
        <f t="shared" si="0"/>
        <v>13132.608</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134473</v>
      </c>
      <c r="D162" s="1">
        <f>'PR-RAS'!E166</f>
        <v>194176.75</v>
      </c>
      <c r="E162" s="1">
        <v>0</v>
      </c>
      <c r="F162" s="1">
        <v>0</v>
      </c>
      <c r="G162" s="2">
        <f t="shared" si="0"/>
        <v>84175.066500000001</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2590</v>
      </c>
      <c r="D163" s="1">
        <f>'PR-RAS'!E167</f>
        <v>3750</v>
      </c>
      <c r="E163" s="1">
        <v>0</v>
      </c>
      <c r="F163" s="1">
        <v>0</v>
      </c>
      <c r="G163" s="2">
        <f t="shared" si="0"/>
        <v>1634.5800000000002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444</v>
      </c>
      <c r="D164" s="1">
        <f>'PR-RAS'!E168</f>
        <v>375</v>
      </c>
      <c r="E164" s="1">
        <v>0</v>
      </c>
      <c r="F164" s="1">
        <v>0</v>
      </c>
      <c r="G164" s="2">
        <f t="shared" si="0"/>
        <v>194.62200000000001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136807</v>
      </c>
      <c r="D165" s="1">
        <f>'PR-RAS'!E169</f>
        <v>152357.84</v>
      </c>
      <c r="E165" s="1">
        <v>0</v>
      </c>
      <c r="F165" s="1">
        <v>0</v>
      </c>
      <c r="G165" s="2">
        <f t="shared" si="0"/>
        <v>72409.719519999999</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118772</v>
      </c>
      <c r="D166" s="1">
        <f>'PR-RAS'!E170</f>
        <v>137031.15</v>
      </c>
      <c r="E166" s="1">
        <v>0</v>
      </c>
      <c r="F166" s="1">
        <v>0</v>
      </c>
      <c r="G166" s="2">
        <f t="shared" si="0"/>
        <v>64817.659500000002</v>
      </c>
      <c r="H166" s="2">
        <f t="shared" si="1"/>
        <v>0.14999999999417923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11473</v>
      </c>
      <c r="D168" s="1">
        <f>'PR-RAS'!E172</f>
        <v>14343.35</v>
      </c>
      <c r="E168" s="1">
        <v>0</v>
      </c>
      <c r="F168" s="1">
        <v>0</v>
      </c>
      <c r="G168" s="2">
        <f t="shared" si="0"/>
        <v>6706.6698999999999</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5563</v>
      </c>
      <c r="D170" s="1">
        <f>'PR-RAS'!E174</f>
        <v>0</v>
      </c>
      <c r="E170" s="1">
        <v>0</v>
      </c>
      <c r="F170" s="1">
        <v>0</v>
      </c>
      <c r="G170" s="2">
        <f t="shared" si="0"/>
        <v>940.14700000000005</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999</v>
      </c>
      <c r="D172" s="1">
        <f>'PR-RAS'!E176</f>
        <v>983.34</v>
      </c>
      <c r="E172" s="1">
        <v>0</v>
      </c>
      <c r="F172" s="1">
        <v>0</v>
      </c>
      <c r="G172" s="2">
        <f t="shared" si="0"/>
        <v>507.13128000000006</v>
      </c>
      <c r="H172" s="2">
        <f t="shared" si="1"/>
        <v>0.34000000000003183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499170</v>
      </c>
      <c r="D173" s="1">
        <f>'PR-RAS'!E177</f>
        <v>691915.17999999993</v>
      </c>
      <c r="E173" s="1">
        <v>0</v>
      </c>
      <c r="F173" s="1">
        <v>0</v>
      </c>
      <c r="G173" s="2">
        <f t="shared" si="0"/>
        <v>323876.06191999995</v>
      </c>
      <c r="H173" s="2">
        <f t="shared" si="1"/>
        <v>0.17999999993480742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67455</v>
      </c>
      <c r="D174" s="1">
        <f>'PR-RAS'!E178</f>
        <v>74874.649999999994</v>
      </c>
      <c r="E174" s="1">
        <v>0</v>
      </c>
      <c r="F174" s="1">
        <v>0</v>
      </c>
      <c r="G174" s="2">
        <f t="shared" si="0"/>
        <v>37576.343899999993</v>
      </c>
      <c r="H174" s="2">
        <f t="shared" si="1"/>
        <v>0.35000000000582077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12851</v>
      </c>
      <c r="D175" s="1">
        <f>'PR-RAS'!E179</f>
        <v>8010.38</v>
      </c>
      <c r="E175" s="1">
        <v>0</v>
      </c>
      <c r="F175" s="1">
        <v>0</v>
      </c>
      <c r="G175" s="2">
        <f t="shared" si="0"/>
        <v>5023.68624</v>
      </c>
      <c r="H175" s="2">
        <f t="shared" si="1"/>
        <v>0.38000000000010914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21114</v>
      </c>
      <c r="D176" s="1">
        <f>'PR-RAS'!E180</f>
        <v>11316</v>
      </c>
      <c r="E176" s="1">
        <v>0</v>
      </c>
      <c r="F176" s="1">
        <v>0</v>
      </c>
      <c r="G176" s="2">
        <f t="shared" si="0"/>
        <v>7655.5499999999993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41742</v>
      </c>
      <c r="D178" s="1">
        <f>'PR-RAS'!E182</f>
        <v>39770.31</v>
      </c>
      <c r="E178" s="1">
        <v>0</v>
      </c>
      <c r="F178" s="1">
        <v>0</v>
      </c>
      <c r="G178" s="2">
        <f t="shared" si="0"/>
        <v>21467.023739999997</v>
      </c>
      <c r="H178" s="2">
        <f t="shared" si="1"/>
        <v>0.30999999999767169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4400</v>
      </c>
      <c r="D179" s="1">
        <f>'PR-RAS'!E183</f>
        <v>3600</v>
      </c>
      <c r="E179" s="1">
        <v>0</v>
      </c>
      <c r="F179" s="1">
        <v>0</v>
      </c>
      <c r="G179" s="2">
        <f t="shared" si="0"/>
        <v>2064.7999999999997</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341849</v>
      </c>
      <c r="D180" s="1">
        <f>'PR-RAS'!E184</f>
        <v>543990.59</v>
      </c>
      <c r="E180" s="1">
        <v>0</v>
      </c>
      <c r="F180" s="1">
        <v>0</v>
      </c>
      <c r="G180" s="2">
        <f t="shared" si="0"/>
        <v>255939.60221999997</v>
      </c>
      <c r="H180" s="2">
        <f t="shared" si="1"/>
        <v>0.41000000003259629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9759</v>
      </c>
      <c r="D182" s="1">
        <f>'PR-RAS'!E186</f>
        <v>10353.25</v>
      </c>
      <c r="E182" s="1">
        <v>0</v>
      </c>
      <c r="F182" s="1">
        <v>0</v>
      </c>
      <c r="G182" s="2">
        <f t="shared" si="0"/>
        <v>5514.2555000000002</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967</v>
      </c>
      <c r="D183" s="1">
        <f>'PR-RAS'!E187</f>
        <v>2132.5100000000002</v>
      </c>
      <c r="E183" s="1">
        <v>0</v>
      </c>
      <c r="F183" s="1">
        <v>0</v>
      </c>
      <c r="G183" s="2">
        <f t="shared" si="0"/>
        <v>952.22764000000006</v>
      </c>
      <c r="H183" s="2">
        <f t="shared" si="1"/>
        <v>0.48999999999978172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32609</v>
      </c>
      <c r="D184" s="1">
        <f>'PR-RAS'!E188</f>
        <v>10526.730000000001</v>
      </c>
      <c r="E184" s="1">
        <v>0</v>
      </c>
      <c r="F184" s="1">
        <v>0</v>
      </c>
      <c r="G184" s="2">
        <f t="shared" si="0"/>
        <v>9820.2301800000005</v>
      </c>
      <c r="H184" s="2">
        <f t="shared" si="1"/>
        <v>0.26999999999861757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1836</v>
      </c>
      <c r="D186" s="1">
        <f>'PR-RAS'!E190</f>
        <v>2815.36</v>
      </c>
      <c r="E186" s="1">
        <v>0</v>
      </c>
      <c r="F186" s="1">
        <v>0</v>
      </c>
      <c r="G186" s="2">
        <f t="shared" si="0"/>
        <v>1381.3432</v>
      </c>
      <c r="H186" s="2">
        <f t="shared" si="1"/>
        <v>0.36000000000012733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4871</v>
      </c>
      <c r="D187" s="1">
        <f>'PR-RAS'!E191</f>
        <v>4376.5200000000004</v>
      </c>
      <c r="E187" s="1">
        <v>0</v>
      </c>
      <c r="F187" s="1">
        <v>0</v>
      </c>
      <c r="G187" s="2">
        <f t="shared" si="0"/>
        <v>2534.0714400000002</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23116</v>
      </c>
      <c r="D190" s="1">
        <f>'PR-RAS'!E194</f>
        <v>2154.85</v>
      </c>
      <c r="E190" s="1">
        <v>0</v>
      </c>
      <c r="F190" s="1">
        <v>0</v>
      </c>
      <c r="G190" s="2">
        <f t="shared" si="0"/>
        <v>5183.4573</v>
      </c>
      <c r="H190" s="2">
        <f t="shared" si="1"/>
        <v>0.15000000000009095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2786</v>
      </c>
      <c r="D191" s="1">
        <f>'PR-RAS'!E195</f>
        <v>1180</v>
      </c>
      <c r="E191" s="1">
        <v>0</v>
      </c>
      <c r="F191" s="1">
        <v>0</v>
      </c>
      <c r="G191" s="2">
        <f t="shared" si="0"/>
        <v>977.74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2286</v>
      </c>
      <c r="D192" s="1">
        <f>'PR-RAS'!E196</f>
        <v>4499.6499999999996</v>
      </c>
      <c r="E192" s="1">
        <v>0</v>
      </c>
      <c r="F192" s="1">
        <v>0</v>
      </c>
      <c r="G192" s="2">
        <f t="shared" si="0"/>
        <v>2155.4922999999999</v>
      </c>
      <c r="H192" s="2">
        <f t="shared" si="1"/>
        <v>0.3500000000003638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1167</v>
      </c>
      <c r="D198" s="1">
        <f>'PR-RAS'!E202</f>
        <v>3050.5</v>
      </c>
      <c r="E198" s="1">
        <v>0</v>
      </c>
      <c r="F198" s="1">
        <v>0</v>
      </c>
      <c r="G198" s="2">
        <f t="shared" si="0"/>
        <v>1431.796</v>
      </c>
      <c r="H198" s="2">
        <f t="shared" si="1"/>
        <v>0.5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1167</v>
      </c>
      <c r="D204" s="1">
        <f>'PR-RAS'!E208</f>
        <v>3050.5</v>
      </c>
      <c r="E204" s="1">
        <v>0</v>
      </c>
      <c r="F204" s="1">
        <v>0</v>
      </c>
      <c r="G204" s="2">
        <f t="shared" si="0"/>
        <v>1475.404</v>
      </c>
      <c r="H204" s="2">
        <f t="shared" si="1"/>
        <v>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1119</v>
      </c>
      <c r="D206" s="1">
        <f>'PR-RAS'!E210</f>
        <v>1449.15</v>
      </c>
      <c r="E206" s="1">
        <v>0</v>
      </c>
      <c r="F206" s="1">
        <v>0</v>
      </c>
      <c r="G206" s="2">
        <f t="shared" si="0"/>
        <v>823.54650000000004</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1119</v>
      </c>
      <c r="D207" s="1">
        <f>'PR-RAS'!E211</f>
        <v>1449.15</v>
      </c>
      <c r="E207" s="1">
        <v>0</v>
      </c>
      <c r="F207" s="1">
        <v>0</v>
      </c>
      <c r="G207" s="2">
        <f t="shared" si="0"/>
        <v>827.56380000000001</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7396806</v>
      </c>
      <c r="D285" s="1">
        <f>'PR-RAS'!E289</f>
        <v>8258548.3600000003</v>
      </c>
      <c r="E285" s="1">
        <v>0</v>
      </c>
      <c r="F285" s="1">
        <v>0</v>
      </c>
      <c r="G285" s="2">
        <f t="shared" si="8"/>
        <v>6791548.3724799994</v>
      </c>
      <c r="H285" s="2">
        <f t="shared" si="9"/>
        <v>0.36000000033527613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12015</v>
      </c>
      <c r="D286" s="1">
        <f>'PR-RAS'!E290</f>
        <v>0</v>
      </c>
      <c r="E286" s="1">
        <v>0</v>
      </c>
      <c r="F286" s="1">
        <v>0</v>
      </c>
      <c r="G286" s="2">
        <f t="shared" si="8"/>
        <v>3424.2749999999996</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107471.23000000045</v>
      </c>
      <c r="E287" s="1">
        <v>0</v>
      </c>
      <c r="F287" s="1">
        <v>0</v>
      </c>
      <c r="G287" s="2">
        <f t="shared" si="8"/>
        <v>61473.543560000253</v>
      </c>
      <c r="H287" s="2">
        <f t="shared" si="9"/>
        <v>0.23000000044703484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15787</v>
      </c>
      <c r="D288" s="1">
        <f>'PR-RAS'!E292</f>
        <v>19569.22</v>
      </c>
      <c r="E288" s="1">
        <v>0</v>
      </c>
      <c r="F288" s="1">
        <v>0</v>
      </c>
      <c r="G288" s="2">
        <f t="shared" si="8"/>
        <v>15763.601279999999</v>
      </c>
      <c r="H288" s="2">
        <f t="shared" si="9"/>
        <v>0.22000000000116415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124074</v>
      </c>
      <c r="D345" s="1">
        <f>'PR-RAS'!E350</f>
        <v>0</v>
      </c>
      <c r="E345" s="1">
        <v>0</v>
      </c>
      <c r="F345" s="1">
        <v>0</v>
      </c>
      <c r="G345" s="2">
        <f t="shared" si="8"/>
        <v>42681.455999999998</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124074</v>
      </c>
      <c r="D358" s="1">
        <f>'PR-RAS'!E363</f>
        <v>0</v>
      </c>
      <c r="E358" s="1">
        <v>0</v>
      </c>
      <c r="F358" s="1">
        <v>0</v>
      </c>
      <c r="G358" s="2">
        <f t="shared" si="8"/>
        <v>44294.417999999998</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2574</v>
      </c>
      <c r="D364" s="1">
        <f>'PR-RAS'!E369</f>
        <v>0</v>
      </c>
      <c r="E364" s="1">
        <v>0</v>
      </c>
      <c r="F364" s="1">
        <v>0</v>
      </c>
      <c r="G364" s="2">
        <f t="shared" si="8"/>
        <v>934.36199999999997</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2574</v>
      </c>
      <c r="D365" s="1">
        <f>'PR-RAS'!E370</f>
        <v>0</v>
      </c>
      <c r="E365" s="1">
        <v>0</v>
      </c>
      <c r="F365" s="1">
        <v>0</v>
      </c>
      <c r="G365" s="2">
        <f t="shared" si="8"/>
        <v>936.93599999999992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121500</v>
      </c>
      <c r="D373" s="1">
        <f>'PR-RAS'!E378</f>
        <v>0</v>
      </c>
      <c r="E373" s="1">
        <v>0</v>
      </c>
      <c r="F373" s="1">
        <v>0</v>
      </c>
      <c r="G373" s="2">
        <f t="shared" si="8"/>
        <v>45198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121500</v>
      </c>
      <c r="D374" s="1">
        <f>'PR-RAS'!E379</f>
        <v>0</v>
      </c>
      <c r="E374" s="1">
        <v>0</v>
      </c>
      <c r="F374" s="1">
        <v>0</v>
      </c>
      <c r="G374" s="2">
        <f t="shared" si="8"/>
        <v>45319.5</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124074</v>
      </c>
      <c r="D403" s="1">
        <f>'PR-RAS'!E408</f>
        <v>0</v>
      </c>
      <c r="E403" s="1">
        <v>0</v>
      </c>
      <c r="F403" s="1">
        <v>0</v>
      </c>
      <c r="G403" s="2">
        <f t="shared" si="8"/>
        <v>49877.748</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7408821</v>
      </c>
      <c r="D407" s="1">
        <f>'PR-RAS'!E412</f>
        <v>8151077.1299999999</v>
      </c>
      <c r="E407" s="1">
        <v>0</v>
      </c>
      <c r="F407" s="1">
        <v>0</v>
      </c>
      <c r="G407" s="2">
        <f t="shared" si="8"/>
        <v>9626655.9555600006</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7520880</v>
      </c>
      <c r="D408" s="1">
        <f>'PR-RAS'!E413</f>
        <v>8258548.3600000003</v>
      </c>
      <c r="E408" s="1">
        <v>0</v>
      </c>
      <c r="F408" s="1">
        <v>0</v>
      </c>
      <c r="G408" s="2">
        <f t="shared" si="8"/>
        <v>9783456.5250399988</v>
      </c>
      <c r="H408" s="2">
        <f t="shared" si="9"/>
        <v>0.36000000033527613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112059</v>
      </c>
      <c r="D410" s="1">
        <f>'PR-RAS'!E415</f>
        <v>107471.23000000045</v>
      </c>
      <c r="E410" s="1">
        <v>0</v>
      </c>
      <c r="F410" s="1">
        <v>0</v>
      </c>
      <c r="G410" s="2">
        <f t="shared" si="8"/>
        <v>133743.59714000035</v>
      </c>
      <c r="H410" s="2">
        <f t="shared" si="9"/>
        <v>0.23000000044703484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15787</v>
      </c>
      <c r="D411" s="1">
        <f>'PR-RAS'!E416</f>
        <v>19569.22</v>
      </c>
      <c r="E411" s="1">
        <v>0</v>
      </c>
      <c r="F411" s="1">
        <v>0</v>
      </c>
      <c r="G411" s="2">
        <f t="shared" si="8"/>
        <v>22519.430400000001</v>
      </c>
      <c r="H411" s="2">
        <f t="shared" si="9"/>
        <v>0.22000000000116415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121500</v>
      </c>
      <c r="D414" s="1">
        <f>'PR-RAS'!E420</f>
        <v>0</v>
      </c>
      <c r="E414" s="1">
        <v>0</v>
      </c>
      <c r="F414" s="1">
        <v>0</v>
      </c>
      <c r="G414" s="2">
        <f t="shared" si="8"/>
        <v>50179.5</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121500</v>
      </c>
      <c r="D478" s="1">
        <f>'PR-RAS'!E484</f>
        <v>0</v>
      </c>
      <c r="E478" s="1">
        <v>0</v>
      </c>
      <c r="F478" s="1">
        <v>0</v>
      </c>
      <c r="G478" s="2">
        <f t="shared" si="8"/>
        <v>57955.5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121500</v>
      </c>
      <c r="D489" s="1">
        <f>'PR-RAS'!E495</f>
        <v>0</v>
      </c>
      <c r="E489" s="1">
        <v>0</v>
      </c>
      <c r="F489" s="1">
        <v>0</v>
      </c>
      <c r="G489" s="2">
        <f t="shared" si="8"/>
        <v>59292</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121500</v>
      </c>
      <c r="D490" s="1">
        <f>'PR-RAS'!E496</f>
        <v>0</v>
      </c>
      <c r="E490" s="1">
        <v>0</v>
      </c>
      <c r="F490" s="1">
        <v>0</v>
      </c>
      <c r="G490" s="2">
        <f t="shared" si="8"/>
        <v>59413.5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5659</v>
      </c>
      <c r="D522" s="1">
        <f>'PR-RAS'!E528</f>
        <v>23057.71</v>
      </c>
      <c r="E522" s="1">
        <v>0</v>
      </c>
      <c r="F522" s="1">
        <v>0</v>
      </c>
      <c r="G522" s="2">
        <f t="shared" ref="G522:G809" si="10">(B522/1000)*(C522*1+D522*2)</f>
        <v>26974.472819999999</v>
      </c>
      <c r="H522" s="2">
        <f t="shared" ref="H522:H809" si="11">ABS(C522-ROUND(C522,0))+ABS(D522-ROUND(D522,0))</f>
        <v>0.29000000000087311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5659</v>
      </c>
      <c r="D587" s="1">
        <f>'PR-RAS'!E593</f>
        <v>23057.71</v>
      </c>
      <c r="E587" s="1">
        <v>0</v>
      </c>
      <c r="F587" s="1">
        <v>0</v>
      </c>
      <c r="G587" s="2">
        <f t="shared" si="10"/>
        <v>30339.810119999998</v>
      </c>
      <c r="H587" s="2">
        <f t="shared" si="11"/>
        <v>0.29000000000087311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5659</v>
      </c>
      <c r="D599" s="1">
        <f>'PR-RAS'!E605</f>
        <v>23057.71</v>
      </c>
      <c r="E599" s="1">
        <v>0</v>
      </c>
      <c r="F599" s="1">
        <v>0</v>
      </c>
      <c r="G599" s="2">
        <f t="shared" si="10"/>
        <v>30961.103159999999</v>
      </c>
      <c r="H599" s="2">
        <f t="shared" si="11"/>
        <v>0.29000000000087311</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5659</v>
      </c>
      <c r="D600" s="1">
        <f>'PR-RAS'!E606</f>
        <v>23057.71</v>
      </c>
      <c r="E600" s="1">
        <v>0</v>
      </c>
      <c r="F600" s="1">
        <v>0</v>
      </c>
      <c r="G600" s="2">
        <f t="shared" si="10"/>
        <v>31012.877579999997</v>
      </c>
      <c r="H600" s="2">
        <f t="shared" si="11"/>
        <v>0.29000000000087311</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115841</v>
      </c>
      <c r="D629" s="1">
        <f>'PR-RAS'!E635</f>
        <v>0</v>
      </c>
      <c r="E629" s="1">
        <v>0</v>
      </c>
      <c r="F629" s="1">
        <v>0</v>
      </c>
      <c r="G629" s="2">
        <f t="shared" si="10"/>
        <v>72748.148000000001</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23057.71</v>
      </c>
      <c r="E630" s="1">
        <v>0</v>
      </c>
      <c r="F630" s="1">
        <v>0</v>
      </c>
      <c r="G630" s="2">
        <f t="shared" si="10"/>
        <v>29006.599179999997</v>
      </c>
      <c r="H630" s="2">
        <f t="shared" si="11"/>
        <v>0.29000000000087311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7530321</v>
      </c>
      <c r="D633" s="1">
        <f>'PR-RAS'!E639</f>
        <v>8151077.1299999999</v>
      </c>
      <c r="E633" s="1">
        <v>0</v>
      </c>
      <c r="F633" s="1">
        <v>0</v>
      </c>
      <c r="G633" s="2">
        <f t="shared" si="10"/>
        <v>15062124.364319999</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7526539</v>
      </c>
      <c r="D634" s="1">
        <f>'PR-RAS'!E640</f>
        <v>8281606.0700000003</v>
      </c>
      <c r="E634" s="1">
        <v>0</v>
      </c>
      <c r="F634" s="1">
        <v>0</v>
      </c>
      <c r="G634" s="2">
        <f t="shared" si="10"/>
        <v>15248812.471620001</v>
      </c>
      <c r="H634" s="2">
        <f t="shared" si="11"/>
        <v>7.0000000298023224E-2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3782</v>
      </c>
      <c r="D635" s="1">
        <f>'PR-RAS'!E641</f>
        <v>0</v>
      </c>
      <c r="E635" s="1">
        <v>0</v>
      </c>
      <c r="F635" s="1">
        <v>0</v>
      </c>
      <c r="G635" s="2">
        <f t="shared" si="10"/>
        <v>2397.788</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130528.94000000041</v>
      </c>
      <c r="E636" s="1">
        <v>0</v>
      </c>
      <c r="F636" s="1">
        <v>0</v>
      </c>
      <c r="G636" s="2">
        <f t="shared" si="10"/>
        <v>165771.75380000053</v>
      </c>
      <c r="H636" s="2">
        <f t="shared" si="11"/>
        <v>5.9999999590218067E-2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15787</v>
      </c>
      <c r="D637" s="1">
        <f>'PR-RAS'!E643</f>
        <v>19569.22</v>
      </c>
      <c r="E637" s="1">
        <v>0</v>
      </c>
      <c r="F637" s="1">
        <v>0</v>
      </c>
      <c r="G637" s="2">
        <f t="shared" si="10"/>
        <v>34932.579839999999</v>
      </c>
      <c r="H637" s="2">
        <f t="shared" si="11"/>
        <v>0.22000000000116415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19569</v>
      </c>
      <c r="D639" s="1">
        <f>'PR-RAS'!E645</f>
        <v>0</v>
      </c>
      <c r="E639" s="1">
        <v>0</v>
      </c>
      <c r="F639" s="1">
        <v>0</v>
      </c>
      <c r="G639" s="2">
        <f t="shared" si="10"/>
        <v>12485.022000000001</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110959.72000000041</v>
      </c>
      <c r="E640" s="1">
        <v>0</v>
      </c>
      <c r="F640" s="1">
        <v>0</v>
      </c>
      <c r="G640" s="2">
        <f t="shared" si="10"/>
        <v>141806.52216000052</v>
      </c>
      <c r="H640" s="2">
        <f t="shared" si="11"/>
        <v>0.27999999959138222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575591</v>
      </c>
      <c r="D641" s="1">
        <f>'PR-RAS'!E647</f>
        <v>632115.24</v>
      </c>
      <c r="E641" s="1">
        <v>0</v>
      </c>
      <c r="F641" s="1">
        <v>0</v>
      </c>
      <c r="G641" s="2">
        <f t="shared" si="10"/>
        <v>1177485.7472000001</v>
      </c>
      <c r="H641" s="2">
        <f t="shared" si="11"/>
        <v>0.23999999999068677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42603</v>
      </c>
      <c r="D642" s="1">
        <f>'PR-RAS'!E649</f>
        <v>41678.29</v>
      </c>
      <c r="E642" s="1">
        <v>0</v>
      </c>
      <c r="F642" s="1">
        <v>0</v>
      </c>
      <c r="G642" s="2">
        <f t="shared" si="10"/>
        <v>80740.090779999999</v>
      </c>
      <c r="H642" s="2">
        <f t="shared" si="11"/>
        <v>0.29000000000087311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7665614</v>
      </c>
      <c r="D643" s="1">
        <f>'PR-RAS'!E650</f>
        <v>8258979.7999999998</v>
      </c>
      <c r="E643" s="1">
        <v>0</v>
      </c>
      <c r="F643" s="1">
        <v>0</v>
      </c>
      <c r="G643" s="2">
        <f t="shared" si="10"/>
        <v>15525854.251200002</v>
      </c>
      <c r="H643" s="2">
        <f t="shared" si="11"/>
        <v>0.20000000018626451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7666539</v>
      </c>
      <c r="D644" s="1">
        <f>'PR-RAS'!E651</f>
        <v>8298425.29</v>
      </c>
      <c r="E644" s="1">
        <v>0</v>
      </c>
      <c r="F644" s="1">
        <v>0</v>
      </c>
      <c r="G644" s="2">
        <f t="shared" si="10"/>
        <v>15601359.499939999</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41678</v>
      </c>
      <c r="D645" s="1">
        <f>'PR-RAS'!E652</f>
        <v>2232.7999999998137</v>
      </c>
      <c r="E645" s="1">
        <v>0</v>
      </c>
      <c r="F645" s="1">
        <v>0</v>
      </c>
      <c r="G645" s="2">
        <f t="shared" si="10"/>
        <v>29716.47839999976</v>
      </c>
      <c r="H645" s="2">
        <f t="shared" si="11"/>
        <v>0.20000000018626451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42</v>
      </c>
      <c r="E647" s="1">
        <v>0</v>
      </c>
      <c r="F647" s="1">
        <v>0</v>
      </c>
      <c r="G647" s="2">
        <f t="shared" si="10"/>
        <v>78.811999999999998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41</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13061</v>
      </c>
      <c r="D710" s="1">
        <f>'PR-RAS'!E717</f>
        <v>11034.32</v>
      </c>
      <c r="E710" s="1">
        <v>0</v>
      </c>
      <c r="F710" s="1">
        <v>0</v>
      </c>
      <c r="G710" s="2">
        <f t="shared" si="10"/>
        <v>24906.91476</v>
      </c>
      <c r="H710" s="2">
        <f t="shared" si="11"/>
        <v>0.31999999999970896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130473</v>
      </c>
      <c r="D711" s="1">
        <f>'PR-RAS'!E718</f>
        <v>194176.75</v>
      </c>
      <c r="E711" s="1">
        <v>0</v>
      </c>
      <c r="F711" s="1">
        <v>0</v>
      </c>
      <c r="G711" s="2">
        <f t="shared" si="10"/>
        <v>368366.815</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3000</v>
      </c>
      <c r="D713" s="1">
        <f>'PR-RAS'!E720</f>
        <v>1950</v>
      </c>
      <c r="E713" s="1">
        <v>0</v>
      </c>
      <c r="F713" s="1">
        <v>0</v>
      </c>
      <c r="G713" s="2">
        <f t="shared" si="10"/>
        <v>4912.8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107807</v>
      </c>
      <c r="D716" s="1">
        <f>'PR-RAS'!E723</f>
        <v>129727.34</v>
      </c>
      <c r="E716" s="1">
        <v>0</v>
      </c>
      <c r="F716" s="1">
        <v>0</v>
      </c>
      <c r="G716" s="2">
        <f t="shared" si="10"/>
        <v>262592.10119999998</v>
      </c>
      <c r="H716" s="2">
        <f t="shared" si="11"/>
        <v>0.33999999999650754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1167</v>
      </c>
      <c r="D741" s="1">
        <f>'PR-RAS'!E748</f>
        <v>3050.5</v>
      </c>
      <c r="E741" s="1">
        <v>0</v>
      </c>
      <c r="F741" s="1">
        <v>0</v>
      </c>
      <c r="G741" s="2">
        <f t="shared" si="10"/>
        <v>5378.32</v>
      </c>
      <c r="H741" s="2">
        <f t="shared" si="11"/>
        <v>0.5</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23057.71</v>
      </c>
      <c r="E948" s="1">
        <v>0</v>
      </c>
      <c r="F948" s="1">
        <v>0</v>
      </c>
      <c r="G948" s="2">
        <f t="shared" si="18"/>
        <v>43671.302739999999</v>
      </c>
      <c r="H948" s="2">
        <f t="shared" si="19"/>
        <v>0.29000000000087311</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968914</v>
      </c>
      <c r="D984" s="6">
        <f>BILANCA!E6</f>
        <v>1096551.0999999999</v>
      </c>
      <c r="E984" s="6">
        <v>0</v>
      </c>
      <c r="F984" s="6">
        <v>0</v>
      </c>
      <c r="G984" s="7">
        <f t="shared" ref="G984:G1241" si="22">B984/1000*C984+B984/500*D984</f>
        <v>3162.0162</v>
      </c>
      <c r="H984" s="7">
        <f t="shared" si="19"/>
        <v>9.9999999860301614E-2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213455</v>
      </c>
      <c r="D985" s="1">
        <f>BILANCA!E7</f>
        <v>364153.91</v>
      </c>
      <c r="E985" s="1">
        <v>0</v>
      </c>
      <c r="F985" s="1">
        <v>0</v>
      </c>
      <c r="G985" s="2">
        <f t="shared" si="22"/>
        <v>1883.5256400000001</v>
      </c>
      <c r="H985" s="2">
        <f t="shared" si="19"/>
        <v>9.0000000025611371E-2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213455</v>
      </c>
      <c r="D990" s="1">
        <f>BILANCA!E12</f>
        <v>364153.91</v>
      </c>
      <c r="E990" s="1">
        <v>0</v>
      </c>
      <c r="F990" s="1">
        <v>0</v>
      </c>
      <c r="G990" s="2">
        <f t="shared" si="22"/>
        <v>6592.3397399999994</v>
      </c>
      <c r="H990" s="2">
        <f t="shared" si="19"/>
        <v>9.0000000025611371E-2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89864</v>
      </c>
      <c r="D997" s="1">
        <f>BILANCA!E19</f>
        <v>172687.72999999998</v>
      </c>
      <c r="E997" s="1">
        <v>0</v>
      </c>
      <c r="F997" s="1">
        <v>0</v>
      </c>
      <c r="G997" s="2">
        <f t="shared" si="22"/>
        <v>6093.3524399999988</v>
      </c>
      <c r="H997" s="2">
        <f t="shared" si="19"/>
        <v>0.27000000001862645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395791</v>
      </c>
      <c r="D998" s="1">
        <f>BILANCA!E20</f>
        <v>811170.73</v>
      </c>
      <c r="E998" s="1">
        <v>0</v>
      </c>
      <c r="F998" s="1">
        <v>0</v>
      </c>
      <c r="G998" s="2">
        <f t="shared" si="22"/>
        <v>30271.986899999996</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6054.36</v>
      </c>
      <c r="E999" s="1">
        <v>0</v>
      </c>
      <c r="F999" s="1">
        <v>0</v>
      </c>
      <c r="G999" s="2">
        <f t="shared" si="22"/>
        <v>193.73952</v>
      </c>
      <c r="H999" s="2">
        <f t="shared" si="19"/>
        <v>0.35999999999967258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7659</v>
      </c>
      <c r="D1000" s="1">
        <f>BILANCA!E22</f>
        <v>7659.35</v>
      </c>
      <c r="E1000" s="1">
        <v>0</v>
      </c>
      <c r="F1000" s="1">
        <v>0</v>
      </c>
      <c r="G1000" s="2">
        <f t="shared" si="22"/>
        <v>390.62090000000001</v>
      </c>
      <c r="H1000" s="2">
        <f t="shared" si="19"/>
        <v>0.3500000000003638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16408</v>
      </c>
      <c r="D1004" s="1">
        <f>BILANCA!E26</f>
        <v>16407.87</v>
      </c>
      <c r="E1004" s="1">
        <v>0</v>
      </c>
      <c r="F1004" s="1">
        <v>0</v>
      </c>
      <c r="G1004" s="2">
        <f t="shared" si="22"/>
        <v>1033.6985400000001</v>
      </c>
      <c r="H1004" s="2">
        <f t="shared" si="19"/>
        <v>0.13000000000101863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329994</v>
      </c>
      <c r="D1006" s="1">
        <f>BILANCA!E28</f>
        <v>668604.57999999996</v>
      </c>
      <c r="E1006" s="1">
        <v>0</v>
      </c>
      <c r="F1006" s="1">
        <v>0</v>
      </c>
      <c r="G1006" s="2">
        <f t="shared" si="22"/>
        <v>38345.672679999996</v>
      </c>
      <c r="H1006" s="2">
        <f t="shared" si="19"/>
        <v>0.42000000004190952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115425</v>
      </c>
      <c r="D1007" s="1">
        <f>BILANCA!E29</f>
        <v>91125</v>
      </c>
      <c r="E1007" s="1">
        <v>0</v>
      </c>
      <c r="F1007" s="1">
        <v>0</v>
      </c>
      <c r="G1007" s="2">
        <f t="shared" si="22"/>
        <v>7144.2000000000007</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194661</v>
      </c>
      <c r="D1008" s="1">
        <f>BILANCA!E30</f>
        <v>194661.18</v>
      </c>
      <c r="E1008" s="1">
        <v>0</v>
      </c>
      <c r="F1008" s="1">
        <v>0</v>
      </c>
      <c r="G1008" s="2">
        <f t="shared" si="22"/>
        <v>14599.583999999999</v>
      </c>
      <c r="H1008" s="2">
        <f t="shared" si="19"/>
        <v>0.17999999999301508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79236</v>
      </c>
      <c r="D1012" s="1">
        <f>BILANCA!E34</f>
        <v>103536.18</v>
      </c>
      <c r="E1012" s="1">
        <v>0</v>
      </c>
      <c r="F1012" s="1">
        <v>0</v>
      </c>
      <c r="G1012" s="2">
        <f t="shared" si="22"/>
        <v>8302.9424399999989</v>
      </c>
      <c r="H1012" s="2">
        <f t="shared" si="19"/>
        <v>0.17999999999301508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8166</v>
      </c>
      <c r="D1023" s="1">
        <f>BILANCA!E45</f>
        <v>100341.18</v>
      </c>
      <c r="E1023" s="1">
        <v>0</v>
      </c>
      <c r="F1023" s="1">
        <v>0</v>
      </c>
      <c r="G1023" s="2">
        <f t="shared" si="22"/>
        <v>8353.9344000000001</v>
      </c>
      <c r="H1023" s="2">
        <f t="shared" si="19"/>
        <v>0.17999999999301508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460877.56</v>
      </c>
      <c r="E1025" s="1">
        <v>0</v>
      </c>
      <c r="F1025" s="1">
        <v>0</v>
      </c>
      <c r="G1025" s="2">
        <f t="shared" si="22"/>
        <v>38713.715040000003</v>
      </c>
      <c r="H1025" s="2">
        <f t="shared" si="19"/>
        <v>0.44000000000232831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34763</v>
      </c>
      <c r="D1027" s="1">
        <f>BILANCA!E49</f>
        <v>34762.76</v>
      </c>
      <c r="E1027" s="1">
        <v>0</v>
      </c>
      <c r="F1027" s="1">
        <v>0</v>
      </c>
      <c r="G1027" s="2">
        <f t="shared" si="22"/>
        <v>4588.69488</v>
      </c>
      <c r="H1027" s="2">
        <f t="shared" si="19"/>
        <v>0.23999999999796273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26597</v>
      </c>
      <c r="D1028" s="1">
        <f>BILANCA!E50</f>
        <v>395299.14</v>
      </c>
      <c r="E1028" s="1">
        <v>0</v>
      </c>
      <c r="F1028" s="1">
        <v>0</v>
      </c>
      <c r="G1028" s="2">
        <f t="shared" si="22"/>
        <v>36773.787599999996</v>
      </c>
      <c r="H1028" s="2">
        <f t="shared" si="19"/>
        <v>0.14000000001396984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23737</v>
      </c>
      <c r="D1032" s="1">
        <f>BILANCA!E54</f>
        <v>21012.1</v>
      </c>
      <c r="E1032" s="1">
        <v>0</v>
      </c>
      <c r="F1032" s="1">
        <v>0</v>
      </c>
      <c r="G1032" s="2">
        <f t="shared" si="22"/>
        <v>3222.2987999999996</v>
      </c>
      <c r="H1032" s="2">
        <f t="shared" si="19"/>
        <v>9.9999999998544808E-2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23737</v>
      </c>
      <c r="D1033" s="1">
        <f>BILANCA!E55</f>
        <v>21012.1</v>
      </c>
      <c r="E1033" s="1">
        <v>0</v>
      </c>
      <c r="F1033" s="1">
        <v>0</v>
      </c>
      <c r="G1033" s="2">
        <f t="shared" si="22"/>
        <v>3288.0600000000004</v>
      </c>
      <c r="H1033" s="2">
        <f t="shared" si="19"/>
        <v>9.9999999998544808E-2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755459</v>
      </c>
      <c r="D1046" s="1">
        <f>BILANCA!E68</f>
        <v>732397.19</v>
      </c>
      <c r="E1046" s="1">
        <v>0</v>
      </c>
      <c r="F1046" s="1">
        <v>0</v>
      </c>
      <c r="G1046" s="2">
        <f t="shared" si="22"/>
        <v>139875.96294</v>
      </c>
      <c r="H1046" s="2">
        <f t="shared" si="19"/>
        <v>0.18999999994412065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41678</v>
      </c>
      <c r="D1047" s="1">
        <f>BILANCA!E69</f>
        <v>2232.8000000000002</v>
      </c>
      <c r="E1047" s="1">
        <v>0</v>
      </c>
      <c r="F1047" s="1">
        <v>0</v>
      </c>
      <c r="G1047" s="2">
        <f t="shared" si="22"/>
        <v>2953.1904000000004</v>
      </c>
      <c r="H1047" s="2">
        <f t="shared" si="19"/>
        <v>0.1999999999998181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41289</v>
      </c>
      <c r="D1048" s="1">
        <f>BILANCA!E70</f>
        <v>2232.8000000000002</v>
      </c>
      <c r="E1048" s="1">
        <v>0</v>
      </c>
      <c r="F1048" s="1">
        <v>0</v>
      </c>
      <c r="G1048" s="2">
        <f t="shared" si="22"/>
        <v>2974.0490000000004</v>
      </c>
      <c r="H1048" s="2">
        <f t="shared" si="19"/>
        <v>0.1999999999998181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41289</v>
      </c>
      <c r="D1050" s="1">
        <f>BILANCA!E72</f>
        <v>2232.8000000000002</v>
      </c>
      <c r="E1050" s="1">
        <v>0</v>
      </c>
      <c r="F1050" s="1">
        <v>0</v>
      </c>
      <c r="G1050" s="2">
        <f t="shared" si="22"/>
        <v>3065.5582000000004</v>
      </c>
      <c r="H1050" s="2">
        <f t="shared" si="19"/>
        <v>0.1999999999998181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389</v>
      </c>
      <c r="D1054" s="1">
        <f>BILANCA!E76</f>
        <v>0</v>
      </c>
      <c r="E1054" s="1">
        <v>0</v>
      </c>
      <c r="F1054" s="1">
        <v>0</v>
      </c>
      <c r="G1054" s="2">
        <f t="shared" si="22"/>
        <v>27.618999999999996</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138190</v>
      </c>
      <c r="D1056" s="1">
        <f>BILANCA!E78</f>
        <v>98049.15</v>
      </c>
      <c r="E1056" s="1">
        <v>0</v>
      </c>
      <c r="F1056" s="1">
        <v>0</v>
      </c>
      <c r="G1056" s="2">
        <f t="shared" si="22"/>
        <v>24403.045899999997</v>
      </c>
      <c r="H1056" s="2">
        <f t="shared" si="19"/>
        <v>0.14999999999417923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911</v>
      </c>
      <c r="D1062" s="1">
        <f>BILANCA!E84</f>
        <v>910.7</v>
      </c>
      <c r="E1062" s="1">
        <v>0</v>
      </c>
      <c r="F1062" s="1">
        <v>0</v>
      </c>
      <c r="G1062" s="2">
        <f t="shared" si="22"/>
        <v>215.8596</v>
      </c>
      <c r="H1062" s="2">
        <f t="shared" si="19"/>
        <v>0.29999999999995453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137279</v>
      </c>
      <c r="D1064" s="1">
        <f>BILANCA!E86</f>
        <v>97138.45</v>
      </c>
      <c r="E1064" s="1">
        <v>0</v>
      </c>
      <c r="F1064" s="1">
        <v>0</v>
      </c>
      <c r="G1064" s="2">
        <f t="shared" si="22"/>
        <v>26856.027900000001</v>
      </c>
      <c r="H1064" s="2">
        <f t="shared" si="19"/>
        <v>0.44999999999708962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575591</v>
      </c>
      <c r="D1148" s="1">
        <f>BILANCA!E170</f>
        <v>632115.24</v>
      </c>
      <c r="E1148" s="1">
        <v>0</v>
      </c>
      <c r="F1148" s="1">
        <v>0</v>
      </c>
      <c r="G1148" s="2">
        <f t="shared" si="22"/>
        <v>303570.5442</v>
      </c>
      <c r="H1148" s="2">
        <f t="shared" si="23"/>
        <v>0.23999999999068677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575591</v>
      </c>
      <c r="D1151" s="1">
        <f>BILANCA!E173</f>
        <v>632115.24</v>
      </c>
      <c r="E1151" s="1">
        <v>0</v>
      </c>
      <c r="F1151" s="1">
        <v>0</v>
      </c>
      <c r="G1151" s="2">
        <f t="shared" si="22"/>
        <v>309090.00864000001</v>
      </c>
      <c r="H1151" s="2">
        <f t="shared" si="23"/>
        <v>0.23999999999068677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968914</v>
      </c>
      <c r="D1152" s="1">
        <f>BILANCA!E175</f>
        <v>1096551.0999999999</v>
      </c>
      <c r="E1152" s="1">
        <v>0</v>
      </c>
      <c r="F1152" s="1">
        <v>0</v>
      </c>
      <c r="G1152" s="2">
        <f t="shared" si="22"/>
        <v>534380.7378</v>
      </c>
      <c r="H1152" s="2">
        <f t="shared" si="23"/>
        <v>9.9999999860301614E-2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851731</v>
      </c>
      <c r="D1153" s="1">
        <f>BILANCA!E176</f>
        <v>936139.85999999987</v>
      </c>
      <c r="E1153" s="1">
        <v>0</v>
      </c>
      <c r="F1153" s="1">
        <v>0</v>
      </c>
      <c r="G1153" s="2">
        <f t="shared" si="22"/>
        <v>463081.8224</v>
      </c>
      <c r="H1153" s="2">
        <f t="shared" si="23"/>
        <v>0.14000000013038516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735890</v>
      </c>
      <c r="D1154" s="1">
        <f>BILANCA!E177</f>
        <v>843356.90999999992</v>
      </c>
      <c r="E1154" s="1">
        <v>0</v>
      </c>
      <c r="F1154" s="1">
        <v>0</v>
      </c>
      <c r="G1154" s="2">
        <f t="shared" si="22"/>
        <v>414265.25322000001</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562065</v>
      </c>
      <c r="D1155" s="1">
        <f>BILANCA!E178</f>
        <v>612500</v>
      </c>
      <c r="E1155" s="1">
        <v>0</v>
      </c>
      <c r="F1155" s="1">
        <v>0</v>
      </c>
      <c r="G1155" s="2">
        <f t="shared" si="22"/>
        <v>307375.17999999993</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35386</v>
      </c>
      <c r="D1156" s="1">
        <f>BILANCA!E179</f>
        <v>132614.46</v>
      </c>
      <c r="E1156" s="1">
        <v>0</v>
      </c>
      <c r="F1156" s="1">
        <v>0</v>
      </c>
      <c r="G1156" s="2">
        <f t="shared" si="22"/>
        <v>52006.38115999999</v>
      </c>
      <c r="H1156" s="2">
        <f t="shared" si="23"/>
        <v>0.45999999999185093</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284</v>
      </c>
      <c r="D1157" s="1">
        <f>BILANCA!E180</f>
        <v>228.07</v>
      </c>
      <c r="E1157" s="1">
        <v>0</v>
      </c>
      <c r="F1157" s="1">
        <v>0</v>
      </c>
      <c r="G1157" s="2">
        <f t="shared" si="22"/>
        <v>128.78435999999999</v>
      </c>
      <c r="H1157" s="2">
        <f t="shared" si="23"/>
        <v>6.9999999999993179E-2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284</v>
      </c>
      <c r="D1159" s="1">
        <f>BILANCA!E182</f>
        <v>228.07</v>
      </c>
      <c r="E1159" s="1">
        <v>0</v>
      </c>
      <c r="F1159" s="1">
        <v>0</v>
      </c>
      <c r="G1159" s="2">
        <f t="shared" si="22"/>
        <v>130.26463999999999</v>
      </c>
      <c r="H1159" s="2">
        <f t="shared" si="23"/>
        <v>6.9999999999993179E-2</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138155</v>
      </c>
      <c r="D1165" s="1">
        <f>BILANCA!E188</f>
        <v>98014.38</v>
      </c>
      <c r="E1165" s="1">
        <v>0</v>
      </c>
      <c r="F1165" s="1">
        <v>0</v>
      </c>
      <c r="G1165" s="2">
        <f t="shared" si="22"/>
        <v>60821.444320000002</v>
      </c>
      <c r="H1165" s="2">
        <f t="shared" si="23"/>
        <v>0.38000000000465661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115841</v>
      </c>
      <c r="D1183" s="1">
        <f>BILANCA!E206</f>
        <v>92782.95</v>
      </c>
      <c r="E1183" s="1">
        <v>0</v>
      </c>
      <c r="F1183" s="1">
        <v>0</v>
      </c>
      <c r="G1183" s="2">
        <f t="shared" si="22"/>
        <v>60281.380000000005</v>
      </c>
      <c r="H1183" s="2">
        <f t="shared" si="23"/>
        <v>5.0000000002910383E-2</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115841</v>
      </c>
      <c r="D1184" s="1">
        <f>BILANCA!E207</f>
        <v>92782.95</v>
      </c>
      <c r="E1184" s="1">
        <v>0</v>
      </c>
      <c r="F1184" s="1">
        <v>0</v>
      </c>
      <c r="G1184" s="2">
        <f t="shared" si="22"/>
        <v>60582.786900000006</v>
      </c>
      <c r="H1184" s="2">
        <f t="shared" si="23"/>
        <v>5.0000000002910383E-2</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115841</v>
      </c>
      <c r="D1189" s="1">
        <f>BILANCA!E212</f>
        <v>92782.95</v>
      </c>
      <c r="E1189" s="1">
        <v>0</v>
      </c>
      <c r="F1189" s="1">
        <v>0</v>
      </c>
      <c r="G1189" s="2">
        <f t="shared" si="22"/>
        <v>62089.821399999993</v>
      </c>
      <c r="H1189" s="2">
        <f t="shared" si="23"/>
        <v>5.0000000002910383E-2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117183</v>
      </c>
      <c r="D1214" s="1">
        <f>BILANCA!E237</f>
        <v>160411.23999999996</v>
      </c>
      <c r="E1214" s="1">
        <v>0</v>
      </c>
      <c r="F1214" s="1">
        <v>0</v>
      </c>
      <c r="G1214" s="2">
        <f t="shared" si="22"/>
        <v>101179.26587999999</v>
      </c>
      <c r="H1214" s="2">
        <f t="shared" si="23"/>
        <v>0.23999999996158294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97614</v>
      </c>
      <c r="D1215" s="1">
        <f>BILANCA!E238</f>
        <v>271370.95999999996</v>
      </c>
      <c r="E1215" s="1">
        <v>0</v>
      </c>
      <c r="F1215" s="1">
        <v>0</v>
      </c>
      <c r="G1215" s="2">
        <f t="shared" si="22"/>
        <v>148562.57343999998</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213455</v>
      </c>
      <c r="D1216" s="1">
        <f>BILANCA!E239</f>
        <v>364153.91</v>
      </c>
      <c r="E1216" s="1">
        <v>0</v>
      </c>
      <c r="F1216" s="1">
        <v>0</v>
      </c>
      <c r="G1216" s="2">
        <f t="shared" si="22"/>
        <v>219430.73706000001</v>
      </c>
      <c r="H1216" s="2">
        <f t="shared" si="23"/>
        <v>9.0000000025611371E-2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213455</v>
      </c>
      <c r="D1217" s="1">
        <f>BILANCA!E240</f>
        <v>364153.91</v>
      </c>
      <c r="E1217" s="1">
        <v>0</v>
      </c>
      <c r="F1217" s="1">
        <v>0</v>
      </c>
      <c r="G1217" s="2">
        <f t="shared" si="22"/>
        <v>220372.49987999999</v>
      </c>
      <c r="H1217" s="2">
        <f t="shared" si="23"/>
        <v>9.0000000025611371E-2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115841</v>
      </c>
      <c r="D1219" s="1">
        <f>BILANCA!E242</f>
        <v>92782.95</v>
      </c>
      <c r="E1219" s="1">
        <v>0</v>
      </c>
      <c r="F1219" s="1">
        <v>0</v>
      </c>
      <c r="G1219" s="2">
        <f t="shared" si="22"/>
        <v>71132.028399999996</v>
      </c>
      <c r="H1219" s="2">
        <f t="shared" si="23"/>
        <v>5.0000000002910383E-2</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115841</v>
      </c>
      <c r="D1220" s="1">
        <f>BILANCA!E243</f>
        <v>92782.95</v>
      </c>
      <c r="E1220" s="1">
        <v>0</v>
      </c>
      <c r="F1220" s="1">
        <v>0</v>
      </c>
      <c r="G1220" s="2">
        <f t="shared" si="22"/>
        <v>71433.435299999997</v>
      </c>
      <c r="H1220" s="2">
        <f t="shared" si="23"/>
        <v>5.0000000002910383E-2</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19569</v>
      </c>
      <c r="D1222" s="1">
        <f>BILANCA!E245</f>
        <v>-110959.72</v>
      </c>
      <c r="E1222" s="1">
        <v>0</v>
      </c>
      <c r="F1222" s="1">
        <v>0</v>
      </c>
      <c r="G1222" s="2">
        <f t="shared" si="22"/>
        <v>-48361.755159999993</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19569</v>
      </c>
      <c r="D1223" s="1">
        <f>BILANCA!E246</f>
        <v>0</v>
      </c>
      <c r="E1223" s="1">
        <v>0</v>
      </c>
      <c r="F1223" s="1">
        <v>0</v>
      </c>
      <c r="G1223" s="2">
        <f t="shared" si="22"/>
        <v>4696.5599999999995</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19569</v>
      </c>
      <c r="D1224" s="1">
        <f>BILANCA!E247</f>
        <v>0</v>
      </c>
      <c r="E1224" s="1">
        <v>0</v>
      </c>
      <c r="F1224" s="1">
        <v>0</v>
      </c>
      <c r="G1224" s="2">
        <f t="shared" si="22"/>
        <v>4716.1289999999999</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110959.72</v>
      </c>
      <c r="E1227" s="1">
        <v>0</v>
      </c>
      <c r="F1227" s="1">
        <v>0</v>
      </c>
      <c r="G1227" s="2">
        <f t="shared" si="22"/>
        <v>54148.343359999999</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110959.72</v>
      </c>
      <c r="E1228" s="1">
        <v>0</v>
      </c>
      <c r="F1228" s="1">
        <v>0</v>
      </c>
      <c r="G1228" s="2">
        <f t="shared" si="22"/>
        <v>54370.262799999997</v>
      </c>
      <c r="H1228" s="2">
        <f t="shared" si="23"/>
        <v>0.27999999999883585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800662</v>
      </c>
      <c r="D1236" s="1">
        <f>BILANCA!E259</f>
        <v>800661.84</v>
      </c>
      <c r="E1236" s="1">
        <v>0</v>
      </c>
      <c r="F1236" s="1">
        <v>0</v>
      </c>
      <c r="G1236" s="2">
        <f t="shared" si="22"/>
        <v>607702.37704000005</v>
      </c>
      <c r="H1236" s="2">
        <f t="shared" si="23"/>
        <v>0.16000000003259629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800662</v>
      </c>
      <c r="D1237" s="1">
        <f>BILANCA!E260</f>
        <v>800661.84</v>
      </c>
      <c r="E1237" s="1">
        <v>0</v>
      </c>
      <c r="F1237" s="1">
        <v>0</v>
      </c>
      <c r="G1237" s="2">
        <f t="shared" si="22"/>
        <v>610104.36271999998</v>
      </c>
      <c r="H1237" s="2">
        <f t="shared" si="23"/>
        <v>0.16000000003259629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137279</v>
      </c>
      <c r="D1244" s="1">
        <f>BILANCA!E268</f>
        <v>97138.45</v>
      </c>
      <c r="E1244" s="1">
        <v>0</v>
      </c>
      <c r="F1244" s="1">
        <v>0</v>
      </c>
      <c r="G1244" s="2">
        <f t="shared" si="24"/>
        <v>86536.089900000006</v>
      </c>
      <c r="H1244" s="2">
        <f t="shared" si="2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9433.2900000000009</v>
      </c>
      <c r="E1263" s="1">
        <v>0</v>
      </c>
      <c r="F1263" s="1">
        <v>0</v>
      </c>
      <c r="G1263" s="2">
        <f t="shared" si="24"/>
        <v>5282.6424000000006</v>
      </c>
      <c r="H1263" s="2">
        <f t="shared" si="23"/>
        <v>0.29000000000087311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735890</v>
      </c>
      <c r="D1264" s="1">
        <f>BILANCA!E288</f>
        <v>833923.62</v>
      </c>
      <c r="E1264" s="1">
        <v>0</v>
      </c>
      <c r="F1264" s="1">
        <v>0</v>
      </c>
      <c r="G1264" s="2">
        <f t="shared" si="24"/>
        <v>675450.16444000008</v>
      </c>
      <c r="H1264" s="2">
        <f t="shared" si="23"/>
        <v>0.38000000000465661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115841</v>
      </c>
      <c r="D1270" s="1">
        <f>BILANCA!E294</f>
        <v>92782.95</v>
      </c>
      <c r="E1270" s="1">
        <v>0</v>
      </c>
      <c r="F1270" s="1">
        <v>0</v>
      </c>
      <c r="G1270" s="2">
        <f t="shared" si="24"/>
        <v>86503.780299999984</v>
      </c>
      <c r="H1270" s="2">
        <f t="shared" si="23"/>
        <v>5.0000000002910383E-2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138155</v>
      </c>
      <c r="D1278" s="1">
        <f>BILANCA!E302</f>
        <v>98014.38</v>
      </c>
      <c r="E1278" s="1">
        <v>0</v>
      </c>
      <c r="F1278" s="1">
        <v>0</v>
      </c>
      <c r="G1278" s="2">
        <f t="shared" si="24"/>
        <v>98584.209199999998</v>
      </c>
      <c r="H1278" s="2">
        <f t="shared" si="23"/>
        <v>0.38000000000465661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115841</v>
      </c>
      <c r="D1287" s="1">
        <f>BILANCA!E311</f>
        <v>92782.95</v>
      </c>
      <c r="E1287" s="1">
        <v>0</v>
      </c>
      <c r="F1287" s="1">
        <v>0</v>
      </c>
      <c r="G1287" s="2">
        <f t="shared" si="24"/>
        <v>91627.697599999985</v>
      </c>
      <c r="H1287" s="2">
        <f t="shared" si="23"/>
        <v>5.0000000002910383E-2</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7520880</v>
      </c>
      <c r="D1322" s="1">
        <f>'RAS-funkcijski'!E28</f>
        <v>8258548.3600000003</v>
      </c>
      <c r="E1322" s="1">
        <v>0</v>
      </c>
      <c r="F1322" s="1">
        <v>0</v>
      </c>
      <c r="G1322" s="2">
        <f t="shared" si="24"/>
        <v>576911.44128000003</v>
      </c>
      <c r="H1322" s="2">
        <f t="shared" si="23"/>
        <v>0.36000000033527613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7520880</v>
      </c>
      <c r="D1325" s="1">
        <f>'RAS-funkcijski'!E31</f>
        <v>8258548.3600000003</v>
      </c>
      <c r="E1325" s="1">
        <v>0</v>
      </c>
      <c r="F1325" s="1">
        <v>0</v>
      </c>
      <c r="G1325" s="2">
        <f t="shared" si="24"/>
        <v>649025.37144000002</v>
      </c>
      <c r="H1325" s="2">
        <f t="shared" si="23"/>
        <v>0.36000000033527613</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7520880</v>
      </c>
      <c r="D1435" s="13">
        <f>'RAS-funkcijski'!E141</f>
        <v>8258548.3600000003</v>
      </c>
      <c r="E1435" s="13">
        <v>0</v>
      </c>
      <c r="F1435" s="13">
        <v>0</v>
      </c>
      <c r="G1435" s="14">
        <f t="shared" si="24"/>
        <v>3293202.8106400003</v>
      </c>
      <c r="H1435" s="14">
        <f t="shared" si="27"/>
        <v>0.36000000033527613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239920.16</v>
      </c>
      <c r="D1436" s="6">
        <f>'P-VRIO'!E5</f>
        <v>0</v>
      </c>
      <c r="E1436" s="6">
        <v>0</v>
      </c>
      <c r="F1436" s="6">
        <v>0</v>
      </c>
      <c r="G1436" s="7">
        <f t="shared" si="24"/>
        <v>239.92016000000001</v>
      </c>
      <c r="H1436" s="7">
        <f t="shared" si="27"/>
        <v>0.16000000000349246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239920.16</v>
      </c>
      <c r="D1453" s="1">
        <f>'P-VRIO'!E22</f>
        <v>0</v>
      </c>
      <c r="E1453" s="1">
        <v>0</v>
      </c>
      <c r="F1453" s="1">
        <v>0</v>
      </c>
      <c r="G1453" s="2">
        <f t="shared" si="24"/>
        <v>4318.5628799999995</v>
      </c>
      <c r="H1453" s="2">
        <f t="shared" si="27"/>
        <v>0.16000000000349246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239920.16</v>
      </c>
      <c r="D1454" s="1">
        <f>'P-VRIO'!E23</f>
        <v>0</v>
      </c>
      <c r="E1454" s="1">
        <v>0</v>
      </c>
      <c r="F1454" s="1">
        <v>0</v>
      </c>
      <c r="G1454" s="2">
        <f t="shared" si="24"/>
        <v>4558.4830400000001</v>
      </c>
      <c r="H1454" s="2">
        <f t="shared" si="27"/>
        <v>0.16000000000349246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239920.16</v>
      </c>
      <c r="D1456" s="1">
        <f>'P-VRIO'!E25</f>
        <v>0</v>
      </c>
      <c r="E1456" s="1">
        <v>0</v>
      </c>
      <c r="F1456" s="1">
        <v>0</v>
      </c>
      <c r="G1456" s="2">
        <f t="shared" si="24"/>
        <v>5038.3233600000003</v>
      </c>
      <c r="H1456" s="2">
        <f t="shared" si="27"/>
        <v>0.16000000000349246</v>
      </c>
      <c r="I1456" s="10">
        <f t="shared" si="30"/>
        <v>806.13173761759617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851730.63</v>
      </c>
      <c r="D1480" s="6"/>
      <c r="E1480" s="6">
        <v>0</v>
      </c>
      <c r="F1480" s="6">
        <v>0</v>
      </c>
      <c r="G1480" s="7">
        <f t="shared" ref="G1480:G1580" si="34">B1480/1000*C1480</f>
        <v>851.73063000000002</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8332826.4100000001</v>
      </c>
      <c r="D1481" s="1">
        <v>0</v>
      </c>
      <c r="E1481" s="1">
        <v>0</v>
      </c>
      <c r="F1481" s="1">
        <v>0</v>
      </c>
      <c r="G1481" s="2">
        <f t="shared" si="34"/>
        <v>16665.652819999999</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98014.38</v>
      </c>
      <c r="D1482" s="1">
        <v>0</v>
      </c>
      <c r="E1482" s="1">
        <v>0</v>
      </c>
      <c r="F1482" s="1">
        <v>0</v>
      </c>
      <c r="G1482" s="2">
        <f t="shared" si="34"/>
        <v>294.04313999999999</v>
      </c>
      <c r="H1482" s="2">
        <f t="shared" si="35"/>
        <v>0.38000000000465661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8234812.0300000003</v>
      </c>
      <c r="D1483" s="1">
        <v>0</v>
      </c>
      <c r="E1483" s="1">
        <v>0</v>
      </c>
      <c r="F1483" s="1">
        <v>0</v>
      </c>
      <c r="G1483" s="2">
        <f t="shared" si="34"/>
        <v>32939.248120000004</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7135977.1299999999</v>
      </c>
      <c r="D1484" s="1">
        <v>0</v>
      </c>
      <c r="E1484" s="1">
        <v>0</v>
      </c>
      <c r="F1484" s="1">
        <v>0</v>
      </c>
      <c r="G1484" s="2">
        <f t="shared" si="34"/>
        <v>35679.885650000004</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1094335.25</v>
      </c>
      <c r="D1485" s="1">
        <v>0</v>
      </c>
      <c r="E1485" s="1">
        <v>0</v>
      </c>
      <c r="F1485" s="1">
        <v>0</v>
      </c>
      <c r="G1485" s="2">
        <f t="shared" si="34"/>
        <v>6566.0115000000005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4499.6499999999996</v>
      </c>
      <c r="D1486" s="1">
        <v>0</v>
      </c>
      <c r="E1486" s="1">
        <v>0</v>
      </c>
      <c r="F1486" s="1">
        <v>0</v>
      </c>
      <c r="G1486" s="2">
        <f t="shared" si="34"/>
        <v>31.497549999999997</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8248417.1800000006</v>
      </c>
      <c r="D1499" s="1">
        <v>0</v>
      </c>
      <c r="E1499" s="1">
        <v>0</v>
      </c>
      <c r="F1499" s="1">
        <v>0</v>
      </c>
      <c r="G1499" s="2">
        <f t="shared" si="34"/>
        <v>164968.34360000002</v>
      </c>
      <c r="H1499" s="2">
        <f t="shared" si="35"/>
        <v>0.18000000063329935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8225359.4700000007</v>
      </c>
      <c r="D1501" s="1">
        <v>0</v>
      </c>
      <c r="E1501" s="1">
        <v>0</v>
      </c>
      <c r="F1501" s="1">
        <v>0</v>
      </c>
      <c r="G1501" s="2">
        <f t="shared" si="34"/>
        <v>180957.90833999999</v>
      </c>
      <c r="H1501" s="2">
        <f t="shared" si="35"/>
        <v>0.47000000067055225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7223696.8600000003</v>
      </c>
      <c r="D1502" s="1">
        <v>0</v>
      </c>
      <c r="E1502" s="1">
        <v>0</v>
      </c>
      <c r="F1502" s="1">
        <v>0</v>
      </c>
      <c r="G1502" s="2">
        <f t="shared" si="34"/>
        <v>166145.02778</v>
      </c>
      <c r="H1502" s="2">
        <f t="shared" si="35"/>
        <v>0.13999999966472387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997106.25</v>
      </c>
      <c r="D1503" s="1">
        <v>0</v>
      </c>
      <c r="E1503" s="1">
        <v>0</v>
      </c>
      <c r="F1503" s="1">
        <v>0</v>
      </c>
      <c r="G1503" s="2">
        <f t="shared" si="34"/>
        <v>23930.55</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4556.3599999999997</v>
      </c>
      <c r="D1504" s="1">
        <v>0</v>
      </c>
      <c r="E1504" s="1">
        <v>0</v>
      </c>
      <c r="F1504" s="1">
        <v>0</v>
      </c>
      <c r="G1504" s="2">
        <f t="shared" si="34"/>
        <v>113.90899999999999</v>
      </c>
      <c r="H1504" s="2">
        <f t="shared" si="35"/>
        <v>0.35999999999967258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23057.71</v>
      </c>
      <c r="D1511" s="1">
        <v>0</v>
      </c>
      <c r="E1511" s="1">
        <v>0</v>
      </c>
      <c r="F1511" s="1">
        <v>0</v>
      </c>
      <c r="G1511" s="2">
        <f t="shared" si="34"/>
        <v>737.84672</v>
      </c>
      <c r="H1511" s="2">
        <f t="shared" si="35"/>
        <v>0.29000000000087311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23057.71</v>
      </c>
      <c r="D1515" s="1">
        <v>0</v>
      </c>
      <c r="E1515" s="1">
        <v>0</v>
      </c>
      <c r="F1515" s="1">
        <v>0</v>
      </c>
      <c r="G1515" s="2">
        <f t="shared" si="34"/>
        <v>830.07755999999995</v>
      </c>
      <c r="H1515" s="2">
        <f t="shared" si="35"/>
        <v>0.29000000000087311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936139.86000000034</v>
      </c>
      <c r="D1517" s="1">
        <v>0</v>
      </c>
      <c r="E1517" s="1">
        <v>0</v>
      </c>
      <c r="F1517" s="1">
        <v>0</v>
      </c>
      <c r="G1517" s="2">
        <f t="shared" si="34"/>
        <v>35573.31468000001</v>
      </c>
      <c r="H1517" s="2">
        <f t="shared" si="35"/>
        <v>0.13999999966472387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9433.2900000000009</v>
      </c>
      <c r="D1518" s="1">
        <v>0</v>
      </c>
      <c r="E1518" s="1">
        <v>0</v>
      </c>
      <c r="F1518" s="1">
        <v>0</v>
      </c>
      <c r="G1518" s="2">
        <f t="shared" si="34"/>
        <v>367.89831000000004</v>
      </c>
      <c r="H1518" s="2">
        <f t="shared" si="35"/>
        <v>0.29000000000087311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9433.2900000000009</v>
      </c>
      <c r="D1524" s="1">
        <v>0</v>
      </c>
      <c r="E1524" s="1">
        <v>0</v>
      </c>
      <c r="F1524" s="1">
        <v>0</v>
      </c>
      <c r="G1524" s="2">
        <f t="shared" si="34"/>
        <v>424.49805000000003</v>
      </c>
      <c r="H1524" s="2">
        <f t="shared" si="35"/>
        <v>0.29000000000087311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9433.2900000000009</v>
      </c>
      <c r="D1530" s="1">
        <v>0</v>
      </c>
      <c r="E1530" s="1">
        <v>0</v>
      </c>
      <c r="F1530" s="1">
        <v>0</v>
      </c>
      <c r="G1530" s="2">
        <f t="shared" si="34"/>
        <v>481.09779000000003</v>
      </c>
      <c r="H1530" s="2">
        <f t="shared" si="35"/>
        <v>0.29000000000087311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9433.2900000000009</v>
      </c>
      <c r="D1531" s="1">
        <v>0</v>
      </c>
      <c r="E1531" s="1">
        <v>0</v>
      </c>
      <c r="F1531" s="1">
        <v>0</v>
      </c>
      <c r="G1531" s="2">
        <f t="shared" si="34"/>
        <v>490.53108000000003</v>
      </c>
      <c r="H1531" s="2">
        <f t="shared" si="35"/>
        <v>0.29000000000087311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926706.57</v>
      </c>
      <c r="D1576" s="1">
        <v>0</v>
      </c>
      <c r="E1576" s="1">
        <v>0</v>
      </c>
      <c r="F1576" s="1">
        <v>0</v>
      </c>
      <c r="G1576" s="2">
        <f t="shared" si="34"/>
        <v>89890.537289999993</v>
      </c>
      <c r="H1576" s="2">
        <f t="shared" si="35"/>
        <v>0.43000000005122274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98014.38</v>
      </c>
      <c r="D1577" s="1">
        <v>0</v>
      </c>
      <c r="E1577" s="1">
        <v>0</v>
      </c>
      <c r="F1577" s="1">
        <v>0</v>
      </c>
      <c r="G1577" s="2">
        <f t="shared" si="34"/>
        <v>9605.4092400000009</v>
      </c>
      <c r="H1577" s="2">
        <f t="shared" si="35"/>
        <v>0.38000000000465661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735909.24</v>
      </c>
      <c r="D1578" s="1">
        <v>0</v>
      </c>
      <c r="E1578" s="1">
        <v>0</v>
      </c>
      <c r="F1578" s="1">
        <v>0</v>
      </c>
      <c r="G1578" s="2">
        <f t="shared" si="34"/>
        <v>72855.014760000005</v>
      </c>
      <c r="H1578" s="2">
        <f t="shared" si="35"/>
        <v>0.23999999999068677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92782.95</v>
      </c>
      <c r="D1580" s="13">
        <v>0</v>
      </c>
      <c r="E1580" s="13">
        <v>0</v>
      </c>
      <c r="F1580" s="13">
        <v>0</v>
      </c>
      <c r="G1580" s="14">
        <f t="shared" si="34"/>
        <v>9371.0779500000008</v>
      </c>
      <c r="H1580" s="14">
        <f t="shared" si="35"/>
        <v>5.0000000002910383E-2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20270</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2"/>
      <c r="F8" s="313" t="s">
        <v>32</v>
      </c>
      <c r="G8" s="31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7408821</v>
      </c>
      <c r="I16" s="172">
        <f>'PR-RAS'!E6</f>
        <v>8151077.1299999999</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7396806</v>
      </c>
      <c r="I17" s="172">
        <f>'PR-RAS'!E151</f>
        <v>8258548.3600000003</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19569</v>
      </c>
      <c r="I18" s="172">
        <f>'PR-RAS'!E645</f>
        <v>0</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110959.72000000041</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213455</v>
      </c>
      <c r="I20" s="175">
        <f>BILANCA!E7</f>
        <v>364153.91</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755459</v>
      </c>
      <c r="I21" s="177">
        <f>BILANCA!E68</f>
        <v>732397.19</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851731</v>
      </c>
      <c r="I22" s="177">
        <f>BILANCA!E176</f>
        <v>936139.85999999987</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117183</v>
      </c>
      <c r="I23" s="179">
        <f>BILANCA!E237</f>
        <v>160411.23999999996</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7520880</v>
      </c>
      <c r="I28" s="181">
        <f>'RAS-funkcijski'!E141</f>
        <v>8258548.3600000003</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239920.16</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239920.16</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851730.63</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936139.86000000034</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9433.2900000000009</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926706.57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11" zoomScaleNormal="100" workbookViewId="0">
      <selection activeCell="E711" sqref="E711"/>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7408821</v>
      </c>
      <c r="E6" s="53">
        <f>E7+E44+E50+E82+E106+E124+E133+E139</f>
        <v>8151077.1299999999</v>
      </c>
      <c r="F6" s="54">
        <f t="shared" ref="F6:F131" si="0">IF(D6&lt;&gt;0,IF(E6/D6&gt;=100,"&gt;&gt;100",E6/D6*100),"-")</f>
        <v>110.01854586579969</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0.14000000000000001</v>
      </c>
      <c r="F82" s="54" t="str">
        <f t="shared" si="0"/>
        <v>-</v>
      </c>
    </row>
    <row r="83" spans="1:6" ht="12.75" customHeight="1" x14ac:dyDescent="0.2">
      <c r="A83" s="55">
        <v>641</v>
      </c>
      <c r="B83" s="87" t="s">
        <v>209</v>
      </c>
      <c r="C83" s="52" t="s">
        <v>210</v>
      </c>
      <c r="D83" s="53">
        <f t="shared" ref="D83:E83" si="20">SUM(D84:D90)</f>
        <v>0</v>
      </c>
      <c r="E83" s="53">
        <f t="shared" si="20"/>
        <v>0.14000000000000001</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0.14000000000000001</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2000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2000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2000</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2278</v>
      </c>
      <c r="E124" s="53">
        <f t="shared" si="27"/>
        <v>1116.5</v>
      </c>
      <c r="F124" s="54">
        <f t="shared" si="0"/>
        <v>49.012291483757679</v>
      </c>
    </row>
    <row r="125" spans="1:6" ht="12.75" customHeight="1" x14ac:dyDescent="0.2">
      <c r="A125" s="55">
        <v>661</v>
      </c>
      <c r="B125" s="88" t="s">
        <v>293</v>
      </c>
      <c r="C125" s="52" t="s">
        <v>294</v>
      </c>
      <c r="D125" s="53">
        <f t="shared" ref="D125:E125" si="28">SUM(D126:D127)</f>
        <v>2278</v>
      </c>
      <c r="E125" s="53">
        <f t="shared" si="28"/>
        <v>1116.5</v>
      </c>
      <c r="F125" s="54">
        <f t="shared" si="0"/>
        <v>49.012291483757679</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2278</v>
      </c>
      <c r="E127" s="244">
        <v>1116.5</v>
      </c>
      <c r="F127" s="54">
        <f t="shared" si="0"/>
        <v>49.012291483757679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7404543</v>
      </c>
      <c r="E133" s="53">
        <f t="shared" si="30"/>
        <v>8149960.4900000002</v>
      </c>
      <c r="F133" s="54">
        <f t="shared" ref="F133:F223" si="31">IF(D133&lt;&gt;0,IF(E133/D133&gt;=100,"&gt;&gt;100",E133/D133*100),"-")</f>
        <v>110.06702898477327</v>
      </c>
    </row>
    <row r="134" spans="1:6" ht="24" x14ac:dyDescent="0.2">
      <c r="A134" s="55">
        <v>671</v>
      </c>
      <c r="B134" s="234" t="s">
        <v>311</v>
      </c>
      <c r="C134" s="52" t="s">
        <v>312</v>
      </c>
      <c r="D134" s="53">
        <f t="shared" ref="D134:E134" si="32">SUM(D135:D137)</f>
        <v>7404543</v>
      </c>
      <c r="E134" s="53">
        <f t="shared" si="32"/>
        <v>8149960.4900000002</v>
      </c>
      <c r="F134" s="54">
        <f t="shared" si="31"/>
        <v>110.06702898477327</v>
      </c>
    </row>
    <row r="135" spans="1:6" ht="12.75" customHeight="1" x14ac:dyDescent="0.2">
      <c r="A135" s="55">
        <v>6711</v>
      </c>
      <c r="B135" s="87" t="s">
        <v>313</v>
      </c>
      <c r="C135" s="52" t="s">
        <v>314</v>
      </c>
      <c r="D135" s="244">
        <v>7404543</v>
      </c>
      <c r="E135" s="244">
        <v>8126902.7800000003</v>
      </c>
      <c r="F135" s="54">
        <f t="shared" si="31"/>
        <v>109.755629483143</v>
      </c>
    </row>
    <row r="136" spans="1:6" ht="24" x14ac:dyDescent="0.2">
      <c r="A136" s="55">
        <v>6712</v>
      </c>
      <c r="B136" s="234" t="s">
        <v>315</v>
      </c>
      <c r="C136" s="52" t="s">
        <v>316</v>
      </c>
      <c r="D136" s="244"/>
      <c r="E136" s="244">
        <v>23057.71</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7396806</v>
      </c>
      <c r="E151" s="53">
        <f t="shared" si="35"/>
        <v>8258548.3600000003</v>
      </c>
      <c r="F151" s="54">
        <f t="shared" si="31"/>
        <v>111.65019550330237</v>
      </c>
    </row>
    <row r="152" spans="1:6" ht="12.75" customHeight="1" x14ac:dyDescent="0.2">
      <c r="A152" s="55">
        <v>31</v>
      </c>
      <c r="B152" s="87" t="s">
        <v>346</v>
      </c>
      <c r="C152" s="52" t="s">
        <v>347</v>
      </c>
      <c r="D152" s="53">
        <f t="shared" ref="D152:E152" si="36">D153+D158+D159</f>
        <v>6571406</v>
      </c>
      <c r="E152" s="53">
        <f t="shared" si="36"/>
        <v>7165802.2999999998</v>
      </c>
      <c r="F152" s="54">
        <f t="shared" si="31"/>
        <v>109.04519215522524</v>
      </c>
    </row>
    <row r="153" spans="1:6" ht="12.75" customHeight="1" x14ac:dyDescent="0.2">
      <c r="A153" s="55">
        <v>311</v>
      </c>
      <c r="B153" s="87" t="s">
        <v>348</v>
      </c>
      <c r="C153" s="52" t="s">
        <v>349</v>
      </c>
      <c r="D153" s="53">
        <f t="shared" ref="D153:E153" si="37">SUM(D154:D157)</f>
        <v>5546174</v>
      </c>
      <c r="E153" s="53">
        <f t="shared" si="37"/>
        <v>6062451.96</v>
      </c>
      <c r="F153" s="54">
        <f t="shared" si="31"/>
        <v>109.30872273390628</v>
      </c>
    </row>
    <row r="154" spans="1:6" ht="12.75" customHeight="1" x14ac:dyDescent="0.2">
      <c r="A154" s="55">
        <v>3111</v>
      </c>
      <c r="B154" s="87" t="s">
        <v>350</v>
      </c>
      <c r="C154" s="52" t="s">
        <v>351</v>
      </c>
      <c r="D154" s="244">
        <v>5507067</v>
      </c>
      <c r="E154" s="244">
        <v>6016430.1799999997</v>
      </c>
      <c r="F154" s="54">
        <f t="shared" si="31"/>
        <v>109.24926426353629</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39107</v>
      </c>
      <c r="E156" s="244">
        <v>46021.78</v>
      </c>
      <c r="F156" s="54">
        <f t="shared" si="31"/>
        <v>117.68169381440663</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110113</v>
      </c>
      <c r="E158" s="244">
        <v>103045.79</v>
      </c>
      <c r="F158" s="54">
        <f t="shared" si="31"/>
        <v>93.581856819812373</v>
      </c>
    </row>
    <row r="159" spans="1:6" ht="12.75" customHeight="1" x14ac:dyDescent="0.2">
      <c r="A159" s="55">
        <v>313</v>
      </c>
      <c r="B159" s="87" t="s">
        <v>360</v>
      </c>
      <c r="C159" s="52" t="s">
        <v>361</v>
      </c>
      <c r="D159" s="53">
        <f t="shared" ref="D159:E159" si="38">SUM(D160:D162)</f>
        <v>915119</v>
      </c>
      <c r="E159" s="53">
        <f t="shared" si="38"/>
        <v>1000304.55</v>
      </c>
      <c r="F159" s="54">
        <f t="shared" si="31"/>
        <v>109.30868553707222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915119</v>
      </c>
      <c r="E161" s="244">
        <v>1000304.55</v>
      </c>
      <c r="F161" s="54">
        <f t="shared" si="31"/>
        <v>109.30868553707222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823114</v>
      </c>
      <c r="E163" s="53">
        <f t="shared" si="39"/>
        <v>1088246.4099999999</v>
      </c>
      <c r="F163" s="54">
        <f t="shared" si="31"/>
        <v>132.21089788291778</v>
      </c>
    </row>
    <row r="164" spans="1:6" ht="12.75" customHeight="1" x14ac:dyDescent="0.2">
      <c r="A164" s="55">
        <v>321</v>
      </c>
      <c r="B164" s="87" t="s">
        <v>369</v>
      </c>
      <c r="C164" s="52" t="s">
        <v>370</v>
      </c>
      <c r="D164" s="53">
        <f t="shared" ref="D164:E164" si="40">SUM(D165:D168)</f>
        <v>153561</v>
      </c>
      <c r="E164" s="53">
        <f t="shared" si="40"/>
        <v>231314.15</v>
      </c>
      <c r="F164" s="54">
        <f t="shared" si="31"/>
        <v>150.63339650041351</v>
      </c>
    </row>
    <row r="165" spans="1:6" ht="12.75" customHeight="1" x14ac:dyDescent="0.2">
      <c r="A165" s="55">
        <v>3211</v>
      </c>
      <c r="B165" s="87" t="s">
        <v>371</v>
      </c>
      <c r="C165" s="52" t="s">
        <v>372</v>
      </c>
      <c r="D165" s="244">
        <v>16054</v>
      </c>
      <c r="E165" s="244">
        <v>33012.400000000001</v>
      </c>
      <c r="F165" s="54">
        <f t="shared" si="31"/>
        <v>205.63348698143767</v>
      </c>
    </row>
    <row r="166" spans="1:6" ht="12.75" customHeight="1" x14ac:dyDescent="0.2">
      <c r="A166" s="55">
        <v>3212</v>
      </c>
      <c r="B166" s="87" t="s">
        <v>373</v>
      </c>
      <c r="C166" s="52" t="s">
        <v>374</v>
      </c>
      <c r="D166" s="244">
        <v>134473</v>
      </c>
      <c r="E166" s="244">
        <v>194176.75</v>
      </c>
      <c r="F166" s="54">
        <f t="shared" si="31"/>
        <v>144.39831787793833</v>
      </c>
    </row>
    <row r="167" spans="1:6" ht="12.75" customHeight="1" x14ac:dyDescent="0.2">
      <c r="A167" s="55">
        <v>3213</v>
      </c>
      <c r="B167" s="87" t="s">
        <v>375</v>
      </c>
      <c r="C167" s="52" t="s">
        <v>376</v>
      </c>
      <c r="D167" s="244">
        <v>2590</v>
      </c>
      <c r="E167" s="244">
        <v>3750</v>
      </c>
      <c r="F167" s="54">
        <f t="shared" si="31"/>
        <v>144.78764478764478</v>
      </c>
    </row>
    <row r="168" spans="1:6" ht="12.75" customHeight="1" x14ac:dyDescent="0.2">
      <c r="A168" s="55">
        <v>3214</v>
      </c>
      <c r="B168" s="87" t="s">
        <v>377</v>
      </c>
      <c r="C168" s="52" t="s">
        <v>378</v>
      </c>
      <c r="D168" s="244">
        <v>444</v>
      </c>
      <c r="E168" s="244">
        <v>375</v>
      </c>
      <c r="F168" s="54">
        <f t="shared" si="31"/>
        <v>84.459459459459467</v>
      </c>
    </row>
    <row r="169" spans="1:6" ht="12.75" customHeight="1" x14ac:dyDescent="0.2">
      <c r="A169" s="55">
        <v>322</v>
      </c>
      <c r="B169" s="87" t="s">
        <v>379</v>
      </c>
      <c r="C169" s="52" t="s">
        <v>380</v>
      </c>
      <c r="D169" s="53">
        <f t="shared" ref="D169:E169" si="41">SUM(D170:D176)</f>
        <v>136807</v>
      </c>
      <c r="E169" s="53">
        <f t="shared" si="41"/>
        <v>152357.84</v>
      </c>
      <c r="F169" s="54">
        <f t="shared" si="31"/>
        <v>111.3669914551156</v>
      </c>
    </row>
    <row r="170" spans="1:6" ht="12.75" customHeight="1" x14ac:dyDescent="0.2">
      <c r="A170" s="55">
        <v>3221</v>
      </c>
      <c r="B170" s="87" t="s">
        <v>381</v>
      </c>
      <c r="C170" s="52" t="s">
        <v>382</v>
      </c>
      <c r="D170" s="312">
        <v>118772</v>
      </c>
      <c r="E170" s="244">
        <v>137031.15</v>
      </c>
      <c r="F170" s="54">
        <f t="shared" si="31"/>
        <v>115.37327821372041</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11473</v>
      </c>
      <c r="E172" s="244">
        <v>14343.35</v>
      </c>
      <c r="F172" s="54">
        <f t="shared" si="31"/>
        <v>125.01830384380722</v>
      </c>
    </row>
    <row r="173" spans="1:6" ht="12.75" customHeight="1" x14ac:dyDescent="0.2">
      <c r="A173" s="55">
        <v>3224</v>
      </c>
      <c r="B173" s="87" t="s">
        <v>387</v>
      </c>
      <c r="C173" s="52" t="s">
        <v>388</v>
      </c>
      <c r="D173" s="244"/>
      <c r="E173" s="244"/>
      <c r="F173" s="54" t="str">
        <f t="shared" si="31"/>
        <v>-</v>
      </c>
    </row>
    <row r="174" spans="1:6" ht="12.75" customHeight="1" x14ac:dyDescent="0.2">
      <c r="A174" s="55">
        <v>3225</v>
      </c>
      <c r="B174" s="87" t="s">
        <v>389</v>
      </c>
      <c r="C174" s="52" t="s">
        <v>390</v>
      </c>
      <c r="D174" s="244">
        <v>5563</v>
      </c>
      <c r="E174" s="244"/>
      <c r="F174" s="54">
        <f t="shared" si="31"/>
        <v>0</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999</v>
      </c>
      <c r="E176" s="244">
        <v>983.34</v>
      </c>
      <c r="F176" s="54">
        <f t="shared" si="31"/>
        <v>98.432432432432435</v>
      </c>
    </row>
    <row r="177" spans="1:6" ht="12.75" customHeight="1" x14ac:dyDescent="0.2">
      <c r="A177" s="55">
        <v>323</v>
      </c>
      <c r="B177" s="87" t="s">
        <v>395</v>
      </c>
      <c r="C177" s="52" t="s">
        <v>396</v>
      </c>
      <c r="D177" s="53">
        <f t="shared" ref="D177:E177" si="42">SUM(D178:D186)</f>
        <v>499170</v>
      </c>
      <c r="E177" s="53">
        <f t="shared" si="42"/>
        <v>691915.17999999993</v>
      </c>
      <c r="F177" s="54">
        <f t="shared" si="31"/>
        <v>138.61313380211149</v>
      </c>
    </row>
    <row r="178" spans="1:6" ht="12.75" customHeight="1" x14ac:dyDescent="0.2">
      <c r="A178" s="55">
        <v>3231</v>
      </c>
      <c r="B178" s="87" t="s">
        <v>397</v>
      </c>
      <c r="C178" s="52" t="s">
        <v>398</v>
      </c>
      <c r="D178" s="244">
        <v>67455</v>
      </c>
      <c r="E178" s="244">
        <v>74874.649999999994</v>
      </c>
      <c r="F178" s="54">
        <f t="shared" si="31"/>
        <v>110.99940701208213</v>
      </c>
    </row>
    <row r="179" spans="1:6" ht="12.75" customHeight="1" x14ac:dyDescent="0.2">
      <c r="A179" s="55">
        <v>3232</v>
      </c>
      <c r="B179" s="87" t="s">
        <v>399</v>
      </c>
      <c r="C179" s="52" t="s">
        <v>400</v>
      </c>
      <c r="D179" s="244">
        <v>12851</v>
      </c>
      <c r="E179" s="244">
        <v>8010.38</v>
      </c>
      <c r="F179" s="54">
        <f t="shared" si="31"/>
        <v>62.33273675200374</v>
      </c>
    </row>
    <row r="180" spans="1:6" ht="12.75" customHeight="1" x14ac:dyDescent="0.2">
      <c r="A180" s="55">
        <v>3233</v>
      </c>
      <c r="B180" s="87" t="s">
        <v>401</v>
      </c>
      <c r="C180" s="52" t="s">
        <v>402</v>
      </c>
      <c r="D180" s="244">
        <v>21114</v>
      </c>
      <c r="E180" s="244">
        <v>11316</v>
      </c>
      <c r="F180" s="54">
        <f t="shared" si="31"/>
        <v>53.594771241830067</v>
      </c>
    </row>
    <row r="181" spans="1:6" ht="12.75" customHeight="1" x14ac:dyDescent="0.2">
      <c r="A181" s="55">
        <v>3234</v>
      </c>
      <c r="B181" s="87" t="s">
        <v>403</v>
      </c>
      <c r="C181" s="52" t="s">
        <v>404</v>
      </c>
      <c r="D181" s="244"/>
      <c r="E181" s="244"/>
      <c r="F181" s="54" t="str">
        <f t="shared" si="31"/>
        <v>-</v>
      </c>
    </row>
    <row r="182" spans="1:6" ht="12.75" customHeight="1" x14ac:dyDescent="0.2">
      <c r="A182" s="55">
        <v>3235</v>
      </c>
      <c r="B182" s="87" t="s">
        <v>405</v>
      </c>
      <c r="C182" s="52" t="s">
        <v>406</v>
      </c>
      <c r="D182" s="244">
        <v>41742</v>
      </c>
      <c r="E182" s="244">
        <v>39770.31</v>
      </c>
      <c r="F182" s="54">
        <f t="shared" si="31"/>
        <v>95.276484116716972</v>
      </c>
    </row>
    <row r="183" spans="1:6" ht="12.75" customHeight="1" x14ac:dyDescent="0.2">
      <c r="A183" s="55">
        <v>3236</v>
      </c>
      <c r="B183" s="87" t="s">
        <v>407</v>
      </c>
      <c r="C183" s="52" t="s">
        <v>408</v>
      </c>
      <c r="D183" s="244">
        <v>4400</v>
      </c>
      <c r="E183" s="244">
        <v>3600</v>
      </c>
      <c r="F183" s="54">
        <f t="shared" si="31"/>
        <v>81.818181818181827</v>
      </c>
    </row>
    <row r="184" spans="1:6" ht="12.75" customHeight="1" x14ac:dyDescent="0.2">
      <c r="A184" s="55">
        <v>3237</v>
      </c>
      <c r="B184" s="87" t="s">
        <v>409</v>
      </c>
      <c r="C184" s="52" t="s">
        <v>410</v>
      </c>
      <c r="D184" s="244">
        <v>341849</v>
      </c>
      <c r="E184" s="244">
        <v>543990.59</v>
      </c>
      <c r="F184" s="54">
        <f t="shared" si="31"/>
        <v>159.131835986064</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v>9759</v>
      </c>
      <c r="E186" s="244">
        <v>10353.25</v>
      </c>
      <c r="F186" s="54">
        <f t="shared" si="31"/>
        <v>106.089250947843</v>
      </c>
    </row>
    <row r="187" spans="1:6" ht="12.75" customHeight="1" x14ac:dyDescent="0.2">
      <c r="A187" s="55">
        <v>324</v>
      </c>
      <c r="B187" s="87" t="s">
        <v>415</v>
      </c>
      <c r="C187" s="52" t="s">
        <v>416</v>
      </c>
      <c r="D187" s="244">
        <v>967</v>
      </c>
      <c r="E187" s="244">
        <v>2132.5100000000002</v>
      </c>
      <c r="F187" s="54">
        <f t="shared" si="31"/>
        <v>220.5284384694933</v>
      </c>
    </row>
    <row r="188" spans="1:6" ht="12.75" customHeight="1" x14ac:dyDescent="0.2">
      <c r="A188" s="55">
        <v>329</v>
      </c>
      <c r="B188" s="87" t="s">
        <v>417</v>
      </c>
      <c r="C188" s="52" t="s">
        <v>418</v>
      </c>
      <c r="D188" s="53">
        <f t="shared" ref="D188:E188" si="43">SUM(D189:D195)</f>
        <v>32609</v>
      </c>
      <c r="E188" s="53">
        <f t="shared" si="43"/>
        <v>10526.730000000001</v>
      </c>
      <c r="F188" s="54">
        <f t="shared" si="31"/>
        <v>32.281670704406764</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1836</v>
      </c>
      <c r="E190" s="244">
        <v>2815.36</v>
      </c>
      <c r="F190" s="54">
        <f t="shared" si="31"/>
        <v>153.34204793028323</v>
      </c>
    </row>
    <row r="191" spans="1:6" ht="12.75" customHeight="1" x14ac:dyDescent="0.2">
      <c r="A191" s="55">
        <v>3293</v>
      </c>
      <c r="B191" s="87" t="s">
        <v>423</v>
      </c>
      <c r="C191" s="52" t="s">
        <v>424</v>
      </c>
      <c r="D191" s="244">
        <v>4871</v>
      </c>
      <c r="E191" s="244">
        <v>4376.5200000000004</v>
      </c>
      <c r="F191" s="54">
        <f t="shared" si="31"/>
        <v>89.848491069595568</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v>23116</v>
      </c>
      <c r="E194" s="244">
        <v>2154.85</v>
      </c>
      <c r="F194" s="54">
        <f t="shared" si="31"/>
        <v>9.3218982522927831</v>
      </c>
    </row>
    <row r="195" spans="1:6" ht="12.75" customHeight="1" x14ac:dyDescent="0.2">
      <c r="A195" s="55">
        <v>3299</v>
      </c>
      <c r="B195" s="87" t="s">
        <v>431</v>
      </c>
      <c r="C195" s="52" t="s">
        <v>432</v>
      </c>
      <c r="D195" s="244">
        <v>2786</v>
      </c>
      <c r="E195" s="244">
        <v>1180</v>
      </c>
      <c r="F195" s="54">
        <f t="shared" si="31"/>
        <v>42.354630294328786</v>
      </c>
    </row>
    <row r="196" spans="1:6" ht="12.75" customHeight="1" x14ac:dyDescent="0.2">
      <c r="A196" s="55">
        <v>34</v>
      </c>
      <c r="B196" s="234" t="s">
        <v>433</v>
      </c>
      <c r="C196" s="52" t="s">
        <v>434</v>
      </c>
      <c r="D196" s="53">
        <f t="shared" ref="D196:E196" si="44">D197+D202+D210</f>
        <v>2286</v>
      </c>
      <c r="E196" s="53">
        <f t="shared" si="44"/>
        <v>4499.6499999999996</v>
      </c>
      <c r="F196" s="54">
        <f t="shared" si="31"/>
        <v>196.83508311461065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1167</v>
      </c>
      <c r="E202" s="53">
        <f t="shared" si="46"/>
        <v>3050.5</v>
      </c>
      <c r="F202" s="54">
        <f t="shared" si="31"/>
        <v>261.3967437874893</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v>1167</v>
      </c>
      <c r="E208" s="244">
        <v>3050.5</v>
      </c>
      <c r="F208" s="54">
        <f t="shared" si="31"/>
        <v>261.3967437874893</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1119</v>
      </c>
      <c r="E210" s="53">
        <f t="shared" si="47"/>
        <v>1449.15</v>
      </c>
      <c r="F210" s="54">
        <f t="shared" si="31"/>
        <v>129.50402144772119</v>
      </c>
    </row>
    <row r="211" spans="1:6" ht="12.75" customHeight="1" x14ac:dyDescent="0.2">
      <c r="A211" s="55">
        <v>3431</v>
      </c>
      <c r="B211" s="234" t="s">
        <v>463</v>
      </c>
      <c r="C211" s="52" t="s">
        <v>464</v>
      </c>
      <c r="D211" s="244">
        <v>1119</v>
      </c>
      <c r="E211" s="244">
        <v>1449.15</v>
      </c>
      <c r="F211" s="54">
        <f t="shared" si="31"/>
        <v>129.50402144772119</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7396806</v>
      </c>
      <c r="E289" s="53">
        <f t="shared" si="79"/>
        <v>8258548.3600000003</v>
      </c>
      <c r="F289" s="54">
        <f t="shared" si="76"/>
        <v>111.65019550330237</v>
      </c>
    </row>
    <row r="290" spans="1:6" ht="12.75" customHeight="1" x14ac:dyDescent="0.2">
      <c r="A290" s="55" t="s">
        <v>606</v>
      </c>
      <c r="B290" s="87" t="s">
        <v>617</v>
      </c>
      <c r="C290" s="52" t="s">
        <v>618</v>
      </c>
      <c r="D290" s="53">
        <f>IF(D6&gt;=D289,D6-D289,0)</f>
        <v>12015</v>
      </c>
      <c r="E290" s="53">
        <f>IF(E6&gt;=E289,E6-E289,0)</f>
        <v>0</v>
      </c>
      <c r="F290" s="54">
        <f t="shared" si="76"/>
        <v>0</v>
      </c>
    </row>
    <row r="291" spans="1:6" ht="12.75" customHeight="1" x14ac:dyDescent="0.2">
      <c r="A291" s="55" t="s">
        <v>606</v>
      </c>
      <c r="B291" s="87" t="s">
        <v>619</v>
      </c>
      <c r="C291" s="52" t="s">
        <v>620</v>
      </c>
      <c r="D291" s="53">
        <f>IF(D289&gt;=D6,D289-D6,0)</f>
        <v>0</v>
      </c>
      <c r="E291" s="53">
        <f>IF(E289&gt;=E6,E289-E6,0)</f>
        <v>107471.23000000045</v>
      </c>
      <c r="F291" s="54" t="str">
        <f t="shared" si="76"/>
        <v>-</v>
      </c>
    </row>
    <row r="292" spans="1:6" ht="12.75" customHeight="1" x14ac:dyDescent="0.2">
      <c r="A292" s="55">
        <v>92211</v>
      </c>
      <c r="B292" s="87" t="s">
        <v>621</v>
      </c>
      <c r="C292" s="52" t="s">
        <v>622</v>
      </c>
      <c r="D292" s="244">
        <v>15787</v>
      </c>
      <c r="E292" s="244">
        <v>19569.22</v>
      </c>
      <c r="F292" s="54">
        <f t="shared" si="76"/>
        <v>123.95781339076457</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124074</v>
      </c>
      <c r="E350" s="53">
        <f t="shared" si="95"/>
        <v>0</v>
      </c>
      <c r="F350" s="54">
        <f t="shared" si="81"/>
        <v>0</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124074</v>
      </c>
      <c r="E363" s="53">
        <f t="shared" si="99"/>
        <v>0</v>
      </c>
      <c r="F363" s="54">
        <f t="shared" si="81"/>
        <v>0</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2574</v>
      </c>
      <c r="E369" s="53">
        <f t="shared" si="101"/>
        <v>0</v>
      </c>
      <c r="F369" s="54">
        <f t="shared" si="81"/>
        <v>0</v>
      </c>
    </row>
    <row r="370" spans="1:6" ht="12.75" customHeight="1" x14ac:dyDescent="0.2">
      <c r="A370" s="55">
        <v>4221</v>
      </c>
      <c r="B370" s="87" t="s">
        <v>672</v>
      </c>
      <c r="C370" s="52" t="s">
        <v>764</v>
      </c>
      <c r="D370" s="244">
        <v>2574</v>
      </c>
      <c r="E370" s="244"/>
      <c r="F370" s="54">
        <f t="shared" si="81"/>
        <v>0</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121500</v>
      </c>
      <c r="E378" s="53">
        <f t="shared" si="102"/>
        <v>0</v>
      </c>
      <c r="F378" s="54">
        <f t="shared" si="81"/>
        <v>0</v>
      </c>
    </row>
    <row r="379" spans="1:6" ht="12.75" customHeight="1" x14ac:dyDescent="0.2">
      <c r="A379" s="55">
        <v>4231</v>
      </c>
      <c r="B379" s="87" t="s">
        <v>690</v>
      </c>
      <c r="C379" s="52" t="s">
        <v>775</v>
      </c>
      <c r="D379" s="244">
        <v>121500</v>
      </c>
      <c r="E379" s="244"/>
      <c r="F379" s="54">
        <f t="shared" si="81"/>
        <v>0</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124074</v>
      </c>
      <c r="E408" s="53">
        <f t="shared" si="111"/>
        <v>0</v>
      </c>
      <c r="F408" s="54">
        <f t="shared" si="81"/>
        <v>0</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7408821</v>
      </c>
      <c r="E412" s="53">
        <f>E6+E298</f>
        <v>8151077.1299999999</v>
      </c>
      <c r="F412" s="54">
        <f t="shared" si="81"/>
        <v>110.01854586579969</v>
      </c>
    </row>
    <row r="413" spans="1:6" ht="12.75" customHeight="1" x14ac:dyDescent="0.2">
      <c r="A413" s="55" t="s">
        <v>606</v>
      </c>
      <c r="B413" s="87" t="s">
        <v>829</v>
      </c>
      <c r="C413" s="52" t="s">
        <v>830</v>
      </c>
      <c r="D413" s="53">
        <f t="shared" ref="D413:E413" si="112">D289+D350</f>
        <v>7520880</v>
      </c>
      <c r="E413" s="53">
        <f t="shared" si="112"/>
        <v>8258548.3600000003</v>
      </c>
      <c r="F413" s="54">
        <f t="shared" si="81"/>
        <v>109.80827190435163</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112059</v>
      </c>
      <c r="E415" s="53">
        <f t="shared" si="114"/>
        <v>107471.23000000045</v>
      </c>
      <c r="F415" s="54">
        <f t="shared" si="81"/>
        <v>95.905933481469987</v>
      </c>
    </row>
    <row r="416" spans="1:6" ht="12.75" customHeight="1" x14ac:dyDescent="0.2">
      <c r="A416" s="62" t="s">
        <v>835</v>
      </c>
      <c r="B416" s="234" t="s">
        <v>836</v>
      </c>
      <c r="C416" s="63" t="s">
        <v>837</v>
      </c>
      <c r="D416" s="53">
        <f t="shared" ref="D416:E416" si="115">IF(D292-D293+D409-D410&gt;=0,D292-D293+D409-D410,0)</f>
        <v>15787</v>
      </c>
      <c r="E416" s="53">
        <f t="shared" si="115"/>
        <v>19569.22</v>
      </c>
      <c r="F416" s="54">
        <f t="shared" si="81"/>
        <v>123.95781339076457</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121500</v>
      </c>
      <c r="E420" s="53">
        <f t="shared" si="118"/>
        <v>0</v>
      </c>
      <c r="F420" s="54">
        <f t="shared" ref="F420:F647" si="119">IF(D420&lt;&gt;0,IF(E420/D420&gt;=100,"&gt;&gt;100",E420/D420*100),"-")</f>
        <v>0</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121500</v>
      </c>
      <c r="E484" s="53">
        <f t="shared" si="137"/>
        <v>0</v>
      </c>
      <c r="F484" s="54">
        <f t="shared" si="119"/>
        <v>0</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121500</v>
      </c>
      <c r="E495" s="53">
        <f t="shared" si="140"/>
        <v>0</v>
      </c>
      <c r="F495" s="54">
        <f t="shared" si="119"/>
        <v>0</v>
      </c>
    </row>
    <row r="496" spans="1:6" ht="12.75" customHeight="1" x14ac:dyDescent="0.2">
      <c r="A496" s="55">
        <v>8443</v>
      </c>
      <c r="B496" s="87" t="s">
        <v>996</v>
      </c>
      <c r="C496" s="52" t="s">
        <v>997</v>
      </c>
      <c r="D496" s="244">
        <v>121500</v>
      </c>
      <c r="E496" s="244"/>
      <c r="F496" s="54">
        <f t="shared" si="119"/>
        <v>0</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5659</v>
      </c>
      <c r="E528" s="53">
        <f t="shared" si="148"/>
        <v>23057.71</v>
      </c>
      <c r="F528" s="54">
        <f t="shared" si="119"/>
        <v>407.45202332567595</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5659</v>
      </c>
      <c r="E593" s="53">
        <f t="shared" si="167"/>
        <v>23057.71</v>
      </c>
      <c r="F593" s="54">
        <f t="shared" si="119"/>
        <v>407.45202332567595</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5659</v>
      </c>
      <c r="E605" s="53">
        <f t="shared" si="171"/>
        <v>23057.71</v>
      </c>
      <c r="F605" s="54">
        <f t="shared" si="119"/>
        <v>407.45202332567595</v>
      </c>
    </row>
    <row r="606" spans="1:6" ht="24" x14ac:dyDescent="0.2">
      <c r="A606" s="55">
        <v>5443</v>
      </c>
      <c r="B606" s="87" t="s">
        <v>1207</v>
      </c>
      <c r="C606" s="52" t="s">
        <v>1208</v>
      </c>
      <c r="D606" s="244">
        <v>5659</v>
      </c>
      <c r="E606" s="244">
        <v>23057.71</v>
      </c>
      <c r="F606" s="54">
        <f t="shared" si="119"/>
        <v>407.45202332567595</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115841</v>
      </c>
      <c r="E635" s="53">
        <f t="shared" si="178"/>
        <v>0</v>
      </c>
      <c r="F635" s="54">
        <f t="shared" si="119"/>
        <v>0</v>
      </c>
    </row>
    <row r="636" spans="1:6" ht="12.75" customHeight="1" x14ac:dyDescent="0.2">
      <c r="A636" s="55" t="s">
        <v>606</v>
      </c>
      <c r="B636" s="87" t="s">
        <v>1267</v>
      </c>
      <c r="C636" s="52" t="s">
        <v>1268</v>
      </c>
      <c r="D636" s="53">
        <f t="shared" ref="D636:E636" si="179">IF(D528-D420&gt;=0,D528-D420,0)</f>
        <v>0</v>
      </c>
      <c r="E636" s="53">
        <f t="shared" si="179"/>
        <v>23057.71</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7530321</v>
      </c>
      <c r="E639" s="53">
        <f t="shared" si="180"/>
        <v>8151077.1299999999</v>
      </c>
      <c r="F639" s="54">
        <f t="shared" si="119"/>
        <v>108.24342189396707</v>
      </c>
    </row>
    <row r="640" spans="1:6" ht="12.75" customHeight="1" x14ac:dyDescent="0.2">
      <c r="A640" s="55" t="s">
        <v>606</v>
      </c>
      <c r="B640" s="87" t="s">
        <v>1275</v>
      </c>
      <c r="C640" s="52" t="s">
        <v>1276</v>
      </c>
      <c r="D640" s="53">
        <f t="shared" ref="D640:E640" si="181">D413+D528</f>
        <v>7526539</v>
      </c>
      <c r="E640" s="53">
        <f t="shared" si="181"/>
        <v>8281606.0700000003</v>
      </c>
      <c r="F640" s="54">
        <f t="shared" si="119"/>
        <v>110.03206214702401</v>
      </c>
    </row>
    <row r="641" spans="1:6" ht="12.75" customHeight="1" x14ac:dyDescent="0.2">
      <c r="A641" s="55" t="s">
        <v>606</v>
      </c>
      <c r="B641" s="87" t="s">
        <v>1277</v>
      </c>
      <c r="C641" s="52" t="s">
        <v>1278</v>
      </c>
      <c r="D641" s="53">
        <f t="shared" ref="D641:E641" si="182">IF(D639&gt;=D640,D639-D640,0)</f>
        <v>3782</v>
      </c>
      <c r="E641" s="53">
        <f t="shared" si="182"/>
        <v>0</v>
      </c>
      <c r="F641" s="54">
        <f t="shared" si="119"/>
        <v>0</v>
      </c>
    </row>
    <row r="642" spans="1:6" ht="12.75" customHeight="1" x14ac:dyDescent="0.2">
      <c r="A642" s="55" t="s">
        <v>606</v>
      </c>
      <c r="B642" s="87" t="s">
        <v>1279</v>
      </c>
      <c r="C642" s="52" t="s">
        <v>1280</v>
      </c>
      <c r="D642" s="53">
        <f t="shared" ref="D642:E642" si="183">IF(D640&gt;=D639,D640-D639,0)</f>
        <v>0</v>
      </c>
      <c r="E642" s="53">
        <f t="shared" si="183"/>
        <v>130528.94000000041</v>
      </c>
      <c r="F642" s="54" t="str">
        <f t="shared" si="119"/>
        <v>-</v>
      </c>
    </row>
    <row r="643" spans="1:6" ht="24" x14ac:dyDescent="0.2">
      <c r="A643" s="62" t="s">
        <v>1281</v>
      </c>
      <c r="B643" s="87" t="s">
        <v>1282</v>
      </c>
      <c r="C643" s="63" t="s">
        <v>1281</v>
      </c>
      <c r="D643" s="53">
        <f t="shared" ref="D643:E643" si="184">IF(D416-D417+D637-D638&gt;=0,D416-D417+D637-D638,0)</f>
        <v>15787</v>
      </c>
      <c r="E643" s="53">
        <f t="shared" si="184"/>
        <v>19569.22</v>
      </c>
      <c r="F643" s="54">
        <f t="shared" si="119"/>
        <v>123.95781339076457</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19569</v>
      </c>
      <c r="E645" s="53">
        <f t="shared" si="186"/>
        <v>0</v>
      </c>
      <c r="F645" s="54">
        <f t="shared" si="119"/>
        <v>0</v>
      </c>
    </row>
    <row r="646" spans="1:6" ht="24" x14ac:dyDescent="0.2">
      <c r="A646" s="55" t="s">
        <v>606</v>
      </c>
      <c r="B646" s="87" t="s">
        <v>1287</v>
      </c>
      <c r="C646" s="52" t="s">
        <v>1288</v>
      </c>
      <c r="D646" s="53">
        <f t="shared" ref="D646:E646" si="187">IF(D642+D644-D641-D643&gt;=0,D642+D644-D641-D643,0)</f>
        <v>0</v>
      </c>
      <c r="E646" s="53">
        <f t="shared" si="187"/>
        <v>110959.72000000041</v>
      </c>
      <c r="F646" s="54" t="str">
        <f t="shared" si="119"/>
        <v>-</v>
      </c>
    </row>
    <row r="647" spans="1:6" ht="24" x14ac:dyDescent="0.2">
      <c r="A647" s="57" t="s">
        <v>1289</v>
      </c>
      <c r="B647" s="235" t="s">
        <v>1290</v>
      </c>
      <c r="C647" s="58" t="s">
        <v>1289</v>
      </c>
      <c r="D647" s="245">
        <v>575591</v>
      </c>
      <c r="E647" s="245">
        <v>632115.24</v>
      </c>
      <c r="F647" s="59">
        <f t="shared" si="119"/>
        <v>109.82020914156058</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42603</v>
      </c>
      <c r="E649" s="244">
        <v>41678.29</v>
      </c>
      <c r="F649" s="54">
        <f t="shared" ref="F649:F724" si="188">IF(D649&lt;&gt;0,IF(E649/D649&gt;=100,"&gt;&gt;100",E649/D649*100),"-")</f>
        <v>97.829472102903566</v>
      </c>
    </row>
    <row r="650" spans="1:6" ht="12.75" customHeight="1" x14ac:dyDescent="0.2">
      <c r="A650" s="55" t="s">
        <v>1294</v>
      </c>
      <c r="B650" s="87" t="s">
        <v>1295</v>
      </c>
      <c r="C650" s="52" t="s">
        <v>1294</v>
      </c>
      <c r="D650" s="244">
        <v>7665614</v>
      </c>
      <c r="E650" s="244">
        <v>8258979.7999999998</v>
      </c>
      <c r="F650" s="54">
        <f t="shared" si="188"/>
        <v>107.74061673337583</v>
      </c>
    </row>
    <row r="651" spans="1:6" ht="12.75" customHeight="1" x14ac:dyDescent="0.2">
      <c r="A651" s="55" t="s">
        <v>1296</v>
      </c>
      <c r="B651" s="87" t="s">
        <v>1297</v>
      </c>
      <c r="C651" s="52" t="s">
        <v>1296</v>
      </c>
      <c r="D651" s="244">
        <v>7666539</v>
      </c>
      <c r="E651" s="244">
        <v>8298425.29</v>
      </c>
      <c r="F651" s="54">
        <f t="shared" si="188"/>
        <v>108.24213233637761</v>
      </c>
    </row>
    <row r="652" spans="1:6" ht="24" x14ac:dyDescent="0.2">
      <c r="A652" s="55">
        <v>11</v>
      </c>
      <c r="B652" s="87" t="s">
        <v>1298</v>
      </c>
      <c r="C652" s="52" t="s">
        <v>1299</v>
      </c>
      <c r="D652" s="53">
        <f t="shared" ref="D652:E652" si="189">+D649+D650-D651</f>
        <v>41678</v>
      </c>
      <c r="E652" s="53">
        <f t="shared" si="189"/>
        <v>2232.7999999998137</v>
      </c>
      <c r="F652" s="54">
        <f t="shared" si="188"/>
        <v>5.3572628245112854</v>
      </c>
    </row>
    <row r="653" spans="1:6" ht="24" x14ac:dyDescent="0.2">
      <c r="A653" s="55" t="s">
        <v>606</v>
      </c>
      <c r="B653" s="87" t="s">
        <v>1300</v>
      </c>
      <c r="C653" s="52" t="s">
        <v>1301</v>
      </c>
      <c r="D653" s="264"/>
      <c r="E653" s="264"/>
      <c r="F653" s="54" t="str">
        <f t="shared" si="188"/>
        <v>-</v>
      </c>
    </row>
    <row r="654" spans="1:6" ht="24" x14ac:dyDescent="0.2">
      <c r="A654" s="55" t="s">
        <v>606</v>
      </c>
      <c r="B654" s="87" t="s">
        <v>1302</v>
      </c>
      <c r="C654" s="52" t="s">
        <v>1303</v>
      </c>
      <c r="D654" s="264">
        <v>38</v>
      </c>
      <c r="E654" s="264">
        <v>42</v>
      </c>
      <c r="F654" s="54">
        <f t="shared" si="188"/>
        <v>110.5263157894737</v>
      </c>
    </row>
    <row r="655" spans="1:6" ht="12.75" customHeight="1" x14ac:dyDescent="0.2">
      <c r="A655" s="55" t="s">
        <v>606</v>
      </c>
      <c r="B655" s="87" t="s">
        <v>1304</v>
      </c>
      <c r="C655" s="52" t="s">
        <v>1305</v>
      </c>
      <c r="D655" s="264"/>
      <c r="E655" s="264"/>
      <c r="F655" s="54" t="str">
        <f t="shared" si="188"/>
        <v>-</v>
      </c>
    </row>
    <row r="656" spans="1:6" ht="12.75" customHeight="1" x14ac:dyDescent="0.2">
      <c r="A656" s="55" t="s">
        <v>606</v>
      </c>
      <c r="B656" s="87" t="s">
        <v>1306</v>
      </c>
      <c r="C656" s="52" t="s">
        <v>1307</v>
      </c>
      <c r="D656" s="264">
        <v>37</v>
      </c>
      <c r="E656" s="264">
        <v>41</v>
      </c>
      <c r="F656" s="54">
        <f t="shared" si="188"/>
        <v>110.81081081081081</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v>13061</v>
      </c>
      <c r="E717" s="244">
        <v>11034.32</v>
      </c>
      <c r="F717" s="54">
        <f t="shared" si="188"/>
        <v>84.482964550953227</v>
      </c>
    </row>
    <row r="718" spans="1:6" ht="12.75" customHeight="1" x14ac:dyDescent="0.2">
      <c r="A718" s="55">
        <v>32121</v>
      </c>
      <c r="B718" s="87" t="s">
        <v>1413</v>
      </c>
      <c r="C718" s="52" t="s">
        <v>1414</v>
      </c>
      <c r="D718" s="244">
        <v>130473</v>
      </c>
      <c r="E718" s="244">
        <v>194176.75</v>
      </c>
      <c r="F718" s="54">
        <f t="shared" si="188"/>
        <v>148.82523587255599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3000</v>
      </c>
      <c r="E720" s="244">
        <v>1950</v>
      </c>
      <c r="F720" s="54">
        <f t="shared" si="188"/>
        <v>65</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v>107807</v>
      </c>
      <c r="E723" s="244">
        <v>129727.34</v>
      </c>
      <c r="F723" s="54">
        <f t="shared" si="188"/>
        <v>120.33294684018662</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v>1167</v>
      </c>
      <c r="E748" s="244">
        <v>3050.5</v>
      </c>
      <c r="F748" s="54">
        <f t="shared" si="190"/>
        <v>261.3967437874893</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v>23057.71</v>
      </c>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4" workbookViewId="0">
      <selection activeCell="E261" sqref="E261"/>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968914</v>
      </c>
      <c r="E6" s="231">
        <f t="shared" si="0"/>
        <v>1096551.0999999999</v>
      </c>
      <c r="F6" s="232">
        <f t="shared" ref="F6:F260" si="1">IF(D6&gt;0,IF(E6/D6&gt;=100,"&gt;&gt;100",E6/D6*100),"-")</f>
        <v>113.17321248325443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213455</v>
      </c>
      <c r="E7" s="106">
        <f t="shared" si="2"/>
        <v>364153.91</v>
      </c>
      <c r="F7" s="95">
        <f t="shared" si="1"/>
        <v>170.5998500854981</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213455</v>
      </c>
      <c r="E12" s="106">
        <f t="shared" si="3"/>
        <v>364153.91</v>
      </c>
      <c r="F12" s="95">
        <f t="shared" si="1"/>
        <v>170.5998500854981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89864</v>
      </c>
      <c r="E19" s="106">
        <f t="shared" si="5"/>
        <v>172687.72999999998</v>
      </c>
      <c r="F19" s="95">
        <f t="shared" si="1"/>
        <v>192.16563918810644</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395791</v>
      </c>
      <c r="E20" s="249">
        <v>811170.73</v>
      </c>
      <c r="F20" s="95">
        <f t="shared" si="1"/>
        <v>204.94926109992394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v>6054.36</v>
      </c>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7659</v>
      </c>
      <c r="E22" s="249">
        <v>7659.35</v>
      </c>
      <c r="F22" s="95">
        <f t="shared" si="1"/>
        <v>100.00456978717848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16408</v>
      </c>
      <c r="E26" s="249">
        <v>16407.87</v>
      </c>
      <c r="F26" s="95">
        <f t="shared" si="1"/>
        <v>99.999207703559236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329994</v>
      </c>
      <c r="E28" s="249">
        <v>668604.57999999996</v>
      </c>
      <c r="F28" s="95">
        <f t="shared" si="1"/>
        <v>202.61113232361799</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115425</v>
      </c>
      <c r="E29" s="106">
        <f t="shared" si="6"/>
        <v>91125</v>
      </c>
      <c r="F29" s="95">
        <f t="shared" si="1"/>
        <v>78.94736842105263</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194661</v>
      </c>
      <c r="E30" s="249">
        <v>194661.18</v>
      </c>
      <c r="F30" s="95">
        <f t="shared" si="1"/>
        <v>100.00009246844515</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79236</v>
      </c>
      <c r="E34" s="249">
        <v>103536.18</v>
      </c>
      <c r="F34" s="95">
        <f t="shared" si="1"/>
        <v>130.66810540663334</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8166</v>
      </c>
      <c r="E45" s="106">
        <f t="shared" si="9"/>
        <v>100341.18</v>
      </c>
      <c r="F45" s="95">
        <f t="shared" si="1"/>
        <v>1228.7678177810433</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v>460877.56</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34763</v>
      </c>
      <c r="E49" s="249">
        <v>34762.76</v>
      </c>
      <c r="F49" s="95">
        <f t="shared" si="1"/>
        <v>99.999309610793091</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26597</v>
      </c>
      <c r="E50" s="249">
        <v>395299.14</v>
      </c>
      <c r="F50" s="95">
        <f t="shared" si="1"/>
        <v>1486.2546151821634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23737</v>
      </c>
      <c r="E54" s="249">
        <v>21012.1</v>
      </c>
      <c r="F54" s="95">
        <f t="shared" si="1"/>
        <v>88.520453300754085</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23737</v>
      </c>
      <c r="E55" s="249">
        <v>21012.1</v>
      </c>
      <c r="F55" s="95">
        <f t="shared" si="1"/>
        <v>88.520453300754085</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755459</v>
      </c>
      <c r="E68" s="106">
        <f t="shared" si="13"/>
        <v>732397.19</v>
      </c>
      <c r="F68" s="95">
        <f t="shared" si="1"/>
        <v>96.947311502014003</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41678</v>
      </c>
      <c r="E69" s="106">
        <f t="shared" si="14"/>
        <v>2232.8000000000002</v>
      </c>
      <c r="F69" s="95">
        <f t="shared" si="1"/>
        <v>5.3572628245117331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41289</v>
      </c>
      <c r="E70" s="106">
        <f t="shared" si="15"/>
        <v>2232.8000000000002</v>
      </c>
      <c r="F70" s="95">
        <f t="shared" si="1"/>
        <v>5.4077357165346704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41289</v>
      </c>
      <c r="E72" s="249">
        <v>2232.8000000000002</v>
      </c>
      <c r="F72" s="95">
        <f t="shared" si="1"/>
        <v>5.4077357165346704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389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138190</v>
      </c>
      <c r="E78" s="106">
        <f>E79+SUM(E82:E84)-E85+E86</f>
        <v>98049.15</v>
      </c>
      <c r="F78" s="95">
        <f t="shared" si="1"/>
        <v>70.952420580360368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911</v>
      </c>
      <c r="E84" s="249">
        <v>910.7</v>
      </c>
      <c r="F84" s="95">
        <f t="shared" si="1"/>
        <v>99.967069154774975</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137279</v>
      </c>
      <c r="E86" s="249">
        <v>97138.45</v>
      </c>
      <c r="F86" s="95">
        <f t="shared" si="1"/>
        <v>70.759875873221688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575591</v>
      </c>
      <c r="E170" s="106">
        <f t="shared" si="29"/>
        <v>632115.24</v>
      </c>
      <c r="F170" s="95">
        <f t="shared" si="1"/>
        <v>109.82020914156058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575591</v>
      </c>
      <c r="E173" s="249">
        <v>632115.24</v>
      </c>
      <c r="F173" s="95">
        <f t="shared" si="1"/>
        <v>109.82020914156058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968914</v>
      </c>
      <c r="E175" s="106">
        <f t="shared" si="30"/>
        <v>1096551.0999999999</v>
      </c>
      <c r="F175" s="95">
        <f t="shared" si="1"/>
        <v>113.17321248325443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851731</v>
      </c>
      <c r="E176" s="106">
        <f t="shared" si="31"/>
        <v>936139.85999999987</v>
      </c>
      <c r="F176" s="95">
        <f t="shared" si="1"/>
        <v>109.91027213991271</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735890</v>
      </c>
      <c r="E177" s="106">
        <f t="shared" si="32"/>
        <v>843356.90999999992</v>
      </c>
      <c r="F177" s="95">
        <f t="shared" si="1"/>
        <v>114.60366494992458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562065</v>
      </c>
      <c r="E178" s="249">
        <v>612500</v>
      </c>
      <c r="F178" s="95">
        <f t="shared" si="1"/>
        <v>108.97316146709011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35386</v>
      </c>
      <c r="E179" s="249">
        <v>132614.46</v>
      </c>
      <c r="F179" s="95">
        <f t="shared" si="1"/>
        <v>374.76533092183348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284</v>
      </c>
      <c r="E180" s="106">
        <f t="shared" si="33"/>
        <v>228.07</v>
      </c>
      <c r="F180" s="95">
        <f t="shared" si="1"/>
        <v>80.306338028169009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284</v>
      </c>
      <c r="E182" s="249">
        <v>228.07</v>
      </c>
      <c r="F182" s="95">
        <f t="shared" si="1"/>
        <v>80.306338028169009</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138155</v>
      </c>
      <c r="E188" s="249">
        <v>98014.38</v>
      </c>
      <c r="F188" s="95">
        <f t="shared" si="1"/>
        <v>70.945228185733427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115841</v>
      </c>
      <c r="E206" s="106">
        <f t="shared" si="37"/>
        <v>92782.95</v>
      </c>
      <c r="F206" s="95">
        <f t="shared" si="1"/>
        <v>80.095087231636469</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115841</v>
      </c>
      <c r="E207" s="106">
        <f t="shared" si="38"/>
        <v>92782.95</v>
      </c>
      <c r="F207" s="95">
        <f t="shared" si="1"/>
        <v>80.095087231636469</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115841</v>
      </c>
      <c r="E212" s="249">
        <v>92782.95</v>
      </c>
      <c r="F212" s="95">
        <f t="shared" si="1"/>
        <v>80.095087231636469</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117183</v>
      </c>
      <c r="E237" s="106">
        <f t="shared" si="41"/>
        <v>160411.23999999996</v>
      </c>
      <c r="F237" s="95">
        <f t="shared" si="1"/>
        <v>136.88951469069744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97614</v>
      </c>
      <c r="E238" s="106">
        <f t="shared" si="42"/>
        <v>271370.95999999996</v>
      </c>
      <c r="F238" s="95">
        <f t="shared" si="1"/>
        <v>278.00413875058905</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213455</v>
      </c>
      <c r="E239" s="106">
        <f t="shared" si="43"/>
        <v>364153.91</v>
      </c>
      <c r="F239" s="95">
        <f t="shared" si="1"/>
        <v>170.5998500854981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213455</v>
      </c>
      <c r="E240" s="249">
        <v>364153.91</v>
      </c>
      <c r="F240" s="95">
        <f t="shared" si="1"/>
        <v>170.5998500854981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115841</v>
      </c>
      <c r="E242" s="106">
        <f t="shared" si="44"/>
        <v>92782.95</v>
      </c>
      <c r="F242" s="95">
        <f t="shared" si="1"/>
        <v>80.095087231636469</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115841</v>
      </c>
      <c r="E243" s="249">
        <v>92782.95</v>
      </c>
      <c r="F243" s="95">
        <f t="shared" si="1"/>
        <v>80.095087231636469</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19569</v>
      </c>
      <c r="E245" s="106">
        <f t="shared" si="45"/>
        <v>-110959.72</v>
      </c>
      <c r="F245" s="95">
        <f t="shared" si="1"/>
        <v>-567.01783432980733</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19569</v>
      </c>
      <c r="E246" s="106">
        <f t="shared" si="46"/>
        <v>0</v>
      </c>
      <c r="F246" s="95">
        <f t="shared" si="1"/>
        <v>0</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19569</v>
      </c>
      <c r="E247" s="249"/>
      <c r="F247" s="95">
        <f t="shared" si="1"/>
        <v>0</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110959.72</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v>110959.72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800662</v>
      </c>
      <c r="E259" s="106">
        <f t="shared" si="49"/>
        <v>800661.84</v>
      </c>
      <c r="F259" s="95">
        <f t="shared" si="1"/>
        <v>99.999980016536313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800662</v>
      </c>
      <c r="E260" s="250">
        <v>800661.84</v>
      </c>
      <c r="F260" s="99">
        <f t="shared" si="1"/>
        <v>99.999980016536313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137279</v>
      </c>
      <c r="E268" s="249">
        <v>97138.45</v>
      </c>
      <c r="F268" s="95">
        <f t="shared" si="50"/>
        <v>70.759875873221688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v>9433.2900000000009</v>
      </c>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735890</v>
      </c>
      <c r="E288" s="249">
        <v>833923.62</v>
      </c>
      <c r="F288" s="95">
        <f t="shared" si="50"/>
        <v>113.32177635244398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115841</v>
      </c>
      <c r="E294" s="249">
        <v>92782.95</v>
      </c>
      <c r="F294" s="95">
        <f t="shared" si="50"/>
        <v>80.095087231636469</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138155</v>
      </c>
      <c r="E302" s="249">
        <v>98014.38</v>
      </c>
      <c r="F302" s="95">
        <f t="shared" si="50"/>
        <v>70.945228185733427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115841</v>
      </c>
      <c r="E311" s="249">
        <v>92782.95</v>
      </c>
      <c r="F311" s="95">
        <f t="shared" si="50"/>
        <v>80.095087231636469</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8" workbookViewId="0">
      <selection activeCell="E32" sqref="E3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7520880</v>
      </c>
      <c r="E28" s="83">
        <f t="shared" si="6"/>
        <v>8258548.3600000003</v>
      </c>
      <c r="F28" s="65">
        <f t="shared" si="1"/>
        <v>109.80827190435163</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7520880</v>
      </c>
      <c r="E31" s="251">
        <v>8258548.3600000003</v>
      </c>
      <c r="F31" s="65">
        <f t="shared" si="1"/>
        <v>109.80827190435163</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7520880</v>
      </c>
      <c r="E141" s="108">
        <f t="shared" si="28"/>
        <v>8258548.3600000003</v>
      </c>
      <c r="F141" s="84">
        <f t="shared" si="1"/>
        <v>109.80827190435163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239920.16</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239920.16</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239920.16</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239920.16</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5" workbookViewId="0">
      <selection activeCell="D109" sqref="D109"/>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851730.63</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8332826.4100000001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98014.38</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8234812.0300000003</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7135977.1299999999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1094335.25</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4499.6499999999996</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8248417.1800000006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8225359.4700000007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7223696.8600000003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997106.25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4556.3599999999997</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23057.71</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23057.71</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936139.86000000034</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9433.2900000000009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9433.2900000000009</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9433.2900000000009</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9433.2900000000009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926706.57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98014.38</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735909.24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92782.95</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20270</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3298</v>
      </c>
      <c r="B1" s="378"/>
      <c r="C1" s="378"/>
    </row>
    <row r="2" spans="1:17" ht="33" customHeight="1" x14ac:dyDescent="0.2">
      <c r="A2" s="379" t="s">
        <v>3299</v>
      </c>
      <c r="B2" s="380"/>
      <c r="C2" s="377"/>
      <c r="D2" s="4"/>
      <c r="E2" s="4"/>
      <c r="F2" s="4"/>
      <c r="G2" s="4"/>
      <c r="H2" s="4"/>
      <c r="I2" s="4"/>
      <c r="J2" s="4"/>
      <c r="K2" s="4"/>
      <c r="L2" s="4"/>
      <c r="M2" s="4"/>
      <c r="N2" s="4"/>
      <c r="O2" s="4"/>
      <c r="P2" s="4"/>
      <c r="Q2" s="4"/>
    </row>
    <row r="3" spans="1:17" ht="18.75" customHeight="1" x14ac:dyDescent="0.2">
      <c r="A3" s="42" t="s">
        <v>3300</v>
      </c>
      <c r="B3" s="381" t="s">
        <v>3301</v>
      </c>
      <c r="C3" s="377"/>
      <c r="D3" s="4"/>
      <c r="E3" s="4"/>
      <c r="F3" s="4"/>
      <c r="G3" s="4"/>
      <c r="H3" s="4"/>
      <c r="I3" s="4"/>
      <c r="J3" s="4"/>
      <c r="K3" s="4"/>
      <c r="L3" s="4"/>
      <c r="M3" s="4"/>
      <c r="N3" s="4"/>
      <c r="O3" s="4"/>
      <c r="P3" s="4"/>
      <c r="Q3" s="4"/>
    </row>
    <row r="4" spans="1:17" ht="37.5" hidden="1" customHeight="1" x14ac:dyDescent="0.2">
      <c r="A4" s="43" t="s">
        <v>3302</v>
      </c>
      <c r="B4" s="376" t="s">
        <v>3303</v>
      </c>
      <c r="C4" s="377"/>
      <c r="D4" s="4"/>
      <c r="E4" s="4"/>
      <c r="F4" s="4"/>
      <c r="G4" s="4"/>
      <c r="H4" s="4"/>
      <c r="I4" s="4"/>
      <c r="J4" s="4"/>
      <c r="K4" s="4"/>
      <c r="L4" s="4"/>
      <c r="M4" s="4"/>
      <c r="N4" s="4"/>
      <c r="O4" s="4"/>
      <c r="P4" s="4"/>
      <c r="Q4" s="4"/>
    </row>
    <row r="5" spans="1:17" ht="48" hidden="1" customHeight="1" x14ac:dyDescent="0.2">
      <c r="A5" s="43" t="s">
        <v>3302</v>
      </c>
      <c r="B5" s="376" t="s">
        <v>3304</v>
      </c>
      <c r="C5" s="377"/>
      <c r="D5" s="4"/>
      <c r="E5" s="4"/>
      <c r="F5" s="4"/>
      <c r="G5" s="4"/>
      <c r="H5" s="4"/>
      <c r="I5" s="4"/>
      <c r="J5" s="4"/>
      <c r="K5" s="4"/>
      <c r="L5" s="4"/>
      <c r="M5" s="4"/>
      <c r="N5" s="4"/>
      <c r="O5" s="4"/>
      <c r="P5" s="4"/>
      <c r="Q5" s="4"/>
    </row>
    <row r="6" spans="1:17" ht="59.25" hidden="1" customHeight="1" x14ac:dyDescent="0.2">
      <c r="A6" s="43" t="s">
        <v>3302</v>
      </c>
      <c r="B6" s="376" t="s">
        <v>3305</v>
      </c>
      <c r="C6" s="377"/>
      <c r="D6" s="4"/>
      <c r="E6" s="4"/>
      <c r="F6" s="4"/>
      <c r="G6" s="4"/>
      <c r="H6" s="4"/>
      <c r="I6" s="4"/>
      <c r="J6" s="4"/>
      <c r="K6" s="4"/>
      <c r="L6" s="4"/>
      <c r="M6" s="4"/>
      <c r="N6" s="4"/>
      <c r="O6" s="4"/>
      <c r="P6" s="4"/>
      <c r="Q6" s="4"/>
    </row>
    <row r="7" spans="1:17" ht="48" hidden="1" customHeight="1" x14ac:dyDescent="0.2">
      <c r="A7" s="43" t="s">
        <v>3306</v>
      </c>
      <c r="B7" s="376" t="s">
        <v>3307</v>
      </c>
      <c r="C7" s="377"/>
      <c r="D7" s="4"/>
      <c r="E7" s="4"/>
      <c r="F7" s="4"/>
      <c r="G7" s="4"/>
      <c r="H7" s="4"/>
      <c r="I7" s="4"/>
      <c r="J7" s="4"/>
      <c r="K7" s="4"/>
      <c r="L7" s="4"/>
      <c r="M7" s="4"/>
      <c r="N7" s="4"/>
      <c r="O7" s="4"/>
      <c r="P7" s="4"/>
      <c r="Q7" s="4"/>
    </row>
    <row r="8" spans="1:17" ht="41.25" hidden="1" customHeight="1" x14ac:dyDescent="0.2">
      <c r="A8" s="43" t="s">
        <v>3308</v>
      </c>
      <c r="B8" s="376" t="s">
        <v>3309</v>
      </c>
      <c r="C8" s="377"/>
      <c r="D8" s="4"/>
      <c r="E8" s="4"/>
      <c r="F8" s="4"/>
      <c r="G8" s="4"/>
      <c r="H8" s="4"/>
      <c r="I8" s="4"/>
      <c r="J8" s="4"/>
      <c r="K8" s="4"/>
      <c r="L8" s="4"/>
      <c r="M8" s="4"/>
      <c r="N8" s="4"/>
      <c r="O8" s="4"/>
      <c r="P8" s="4"/>
      <c r="Q8" s="4"/>
    </row>
    <row r="9" spans="1:17" ht="59.25" hidden="1" customHeight="1" x14ac:dyDescent="0.2">
      <c r="A9" s="43" t="s">
        <v>3310</v>
      </c>
      <c r="B9" s="376" t="s">
        <v>3311</v>
      </c>
      <c r="C9" s="377"/>
      <c r="D9" s="4"/>
      <c r="E9" s="4"/>
      <c r="F9" s="4"/>
      <c r="G9" s="4"/>
      <c r="H9" s="4"/>
      <c r="I9" s="4"/>
      <c r="J9" s="4"/>
      <c r="K9" s="4"/>
      <c r="L9" s="4"/>
      <c r="M9" s="4"/>
      <c r="N9" s="4"/>
      <c r="O9" s="4"/>
      <c r="P9" s="4"/>
      <c r="Q9" s="4"/>
    </row>
    <row r="10" spans="1:17" ht="61.5" hidden="1" customHeight="1" x14ac:dyDescent="0.2">
      <c r="A10" s="43" t="s">
        <v>3310</v>
      </c>
      <c r="B10" s="376" t="s">
        <v>3312</v>
      </c>
      <c r="C10" s="377"/>
      <c r="D10" s="4"/>
      <c r="E10" s="4"/>
      <c r="F10" s="4"/>
      <c r="G10" s="4"/>
      <c r="H10" s="4"/>
      <c r="I10" s="4"/>
      <c r="J10" s="4"/>
      <c r="K10" s="4"/>
      <c r="L10" s="4"/>
      <c r="M10" s="4"/>
      <c r="N10" s="4"/>
      <c r="O10" s="4"/>
      <c r="P10" s="4"/>
      <c r="Q10" s="4"/>
    </row>
    <row r="11" spans="1:17" ht="43.5" hidden="1" customHeight="1" x14ac:dyDescent="0.2">
      <c r="A11" s="43" t="s">
        <v>3310</v>
      </c>
      <c r="B11" s="376" t="s">
        <v>3313</v>
      </c>
      <c r="C11" s="377"/>
      <c r="D11" s="4"/>
      <c r="E11" s="4"/>
      <c r="F11" s="4"/>
      <c r="G11" s="4"/>
      <c r="H11" s="4"/>
      <c r="I11" s="4"/>
      <c r="J11" s="4"/>
      <c r="K11" s="4"/>
      <c r="L11" s="4"/>
      <c r="M11" s="4"/>
      <c r="N11" s="4"/>
      <c r="O11" s="4"/>
      <c r="P11" s="4"/>
      <c r="Q11" s="4"/>
    </row>
    <row r="12" spans="1:17" ht="27.75" hidden="1" customHeight="1" x14ac:dyDescent="0.2">
      <c r="A12" s="43" t="s">
        <v>3314</v>
      </c>
      <c r="B12" s="376" t="s">
        <v>3315</v>
      </c>
      <c r="C12" s="377"/>
      <c r="D12" s="4"/>
      <c r="E12" s="4"/>
      <c r="F12" s="4"/>
      <c r="G12" s="4"/>
      <c r="H12" s="4"/>
      <c r="I12" s="4"/>
      <c r="J12" s="4"/>
      <c r="K12" s="4"/>
      <c r="L12" s="4"/>
      <c r="M12" s="4"/>
      <c r="N12" s="4"/>
      <c r="O12" s="4"/>
      <c r="P12" s="4"/>
      <c r="Q12" s="4"/>
    </row>
    <row r="13" spans="1:17" ht="27.75" hidden="1" customHeight="1" x14ac:dyDescent="0.2">
      <c r="A13" s="43" t="s">
        <v>3316</v>
      </c>
      <c r="B13" s="376" t="s">
        <v>3317</v>
      </c>
      <c r="C13" s="377"/>
      <c r="D13" s="4"/>
      <c r="E13" s="4"/>
      <c r="F13" s="4"/>
      <c r="G13" s="4"/>
      <c r="H13" s="4"/>
      <c r="I13" s="4"/>
      <c r="J13" s="4"/>
      <c r="K13" s="4"/>
      <c r="L13" s="4"/>
      <c r="M13" s="4"/>
      <c r="N13" s="4"/>
      <c r="O13" s="4"/>
      <c r="P13" s="4"/>
      <c r="Q13" s="4"/>
    </row>
    <row r="14" spans="1:17" ht="45.75" hidden="1" customHeight="1" x14ac:dyDescent="0.2">
      <c r="A14" s="43" t="s">
        <v>3318</v>
      </c>
      <c r="B14" s="376" t="s">
        <v>3319</v>
      </c>
      <c r="C14" s="377"/>
      <c r="D14" s="4"/>
      <c r="E14" s="4"/>
      <c r="F14" s="4"/>
      <c r="G14" s="4"/>
      <c r="H14" s="4"/>
      <c r="I14" s="4"/>
      <c r="J14" s="4"/>
      <c r="K14" s="4"/>
      <c r="L14" s="4"/>
      <c r="M14" s="4"/>
      <c r="N14" s="4"/>
      <c r="O14" s="4"/>
      <c r="P14" s="4"/>
      <c r="Q14" s="4"/>
    </row>
    <row r="15" spans="1:17" ht="45.75" hidden="1" customHeight="1" x14ac:dyDescent="0.2">
      <c r="A15" s="43" t="s">
        <v>3320</v>
      </c>
      <c r="B15" s="376" t="s">
        <v>3321</v>
      </c>
      <c r="C15" s="377"/>
      <c r="D15" s="4"/>
      <c r="E15" s="4"/>
      <c r="F15" s="4"/>
      <c r="G15" s="4"/>
      <c r="H15" s="4"/>
      <c r="I15" s="4"/>
      <c r="J15" s="4"/>
      <c r="K15" s="4"/>
      <c r="L15" s="4"/>
      <c r="M15" s="4"/>
      <c r="N15" s="4"/>
      <c r="O15" s="4"/>
      <c r="P15" s="4"/>
      <c r="Q15" s="4"/>
    </row>
    <row r="16" spans="1:17" ht="51" hidden="1" customHeight="1" x14ac:dyDescent="0.2">
      <c r="A16" s="43" t="s">
        <v>3322</v>
      </c>
      <c r="B16" s="376" t="s">
        <v>3323</v>
      </c>
      <c r="C16" s="377"/>
      <c r="D16" s="4"/>
      <c r="E16" s="4"/>
      <c r="F16" s="4"/>
      <c r="G16" s="4"/>
      <c r="H16" s="4"/>
      <c r="I16" s="4"/>
      <c r="J16" s="4"/>
      <c r="K16" s="4"/>
      <c r="L16" s="4"/>
      <c r="M16" s="4"/>
      <c r="N16" s="4"/>
      <c r="O16" s="4"/>
      <c r="P16" s="4"/>
      <c r="Q16" s="4"/>
    </row>
    <row r="17" spans="1:17" ht="27.75" hidden="1" customHeight="1" x14ac:dyDescent="0.2">
      <c r="A17" s="43" t="s">
        <v>3324</v>
      </c>
      <c r="B17" s="376" t="s">
        <v>3325</v>
      </c>
      <c r="C17" s="377"/>
      <c r="D17" s="4"/>
      <c r="E17" s="4"/>
      <c r="F17" s="4"/>
      <c r="G17" s="4"/>
      <c r="H17" s="4"/>
      <c r="I17" s="4"/>
      <c r="J17" s="4"/>
      <c r="K17" s="4"/>
      <c r="L17" s="4"/>
      <c r="M17" s="4"/>
      <c r="N17" s="4"/>
      <c r="O17" s="4"/>
      <c r="P17" s="4"/>
      <c r="Q17" s="4"/>
    </row>
    <row r="18" spans="1:17" ht="27.75" hidden="1" customHeight="1" x14ac:dyDescent="0.2">
      <c r="A18" s="43" t="s">
        <v>3326</v>
      </c>
      <c r="B18" s="376" t="s">
        <v>3327</v>
      </c>
      <c r="C18" s="377"/>
      <c r="D18" s="4"/>
      <c r="E18" s="4"/>
      <c r="F18" s="4"/>
      <c r="G18" s="4"/>
      <c r="H18" s="4"/>
      <c r="I18" s="4"/>
      <c r="J18" s="4"/>
      <c r="K18" s="4"/>
      <c r="L18" s="4"/>
      <c r="M18" s="4"/>
      <c r="N18" s="4"/>
      <c r="O18" s="4"/>
      <c r="P18" s="4"/>
      <c r="Q18" s="4"/>
    </row>
    <row r="19" spans="1:17" ht="45" hidden="1" customHeight="1" x14ac:dyDescent="0.2">
      <c r="A19" s="43" t="s">
        <v>3326</v>
      </c>
      <c r="B19" s="376" t="s">
        <v>3328</v>
      </c>
      <c r="C19" s="377"/>
      <c r="D19" s="4"/>
      <c r="E19" s="4"/>
      <c r="F19" s="4"/>
      <c r="G19" s="4"/>
      <c r="H19" s="4"/>
      <c r="I19" s="4"/>
      <c r="J19" s="4"/>
      <c r="K19" s="4"/>
      <c r="L19" s="4"/>
      <c r="M19" s="4"/>
      <c r="N19" s="4"/>
      <c r="O19" s="4"/>
      <c r="P19" s="4"/>
      <c r="Q19" s="4"/>
    </row>
    <row r="20" spans="1:17" ht="45" hidden="1" customHeight="1" x14ac:dyDescent="0.2">
      <c r="A20" s="43" t="s">
        <v>3329</v>
      </c>
      <c r="B20" s="376" t="s">
        <v>3330</v>
      </c>
      <c r="C20" s="377"/>
      <c r="D20" s="4"/>
      <c r="E20" s="4"/>
      <c r="F20" s="4"/>
      <c r="G20" s="4"/>
      <c r="H20" s="4"/>
      <c r="I20" s="4"/>
      <c r="J20" s="4"/>
      <c r="K20" s="4"/>
      <c r="L20" s="4"/>
      <c r="M20" s="4"/>
      <c r="N20" s="4"/>
      <c r="O20" s="4"/>
      <c r="P20" s="4"/>
      <c r="Q20" s="4"/>
    </row>
    <row r="21" spans="1:17" ht="30" hidden="1" customHeight="1" x14ac:dyDescent="0.2">
      <c r="A21" s="43" t="s">
        <v>3331</v>
      </c>
      <c r="B21" s="376" t="s">
        <v>3332</v>
      </c>
      <c r="C21" s="377"/>
      <c r="D21" s="4"/>
      <c r="E21" s="4"/>
      <c r="F21" s="4"/>
      <c r="G21" s="4"/>
      <c r="H21" s="4"/>
      <c r="I21" s="4"/>
      <c r="J21" s="4"/>
      <c r="K21" s="4"/>
      <c r="L21" s="4"/>
      <c r="M21" s="4"/>
      <c r="N21" s="4"/>
      <c r="O21" s="4"/>
      <c r="P21" s="4"/>
      <c r="Q21" s="4"/>
    </row>
    <row r="22" spans="1:17" ht="30" hidden="1" customHeight="1" x14ac:dyDescent="0.2">
      <c r="A22" s="43" t="s">
        <v>3333</v>
      </c>
      <c r="B22" s="376" t="s">
        <v>3334</v>
      </c>
      <c r="C22" s="377"/>
      <c r="D22" s="4"/>
      <c r="E22" s="4"/>
      <c r="F22" s="4"/>
      <c r="G22" s="4"/>
      <c r="H22" s="4"/>
      <c r="I22" s="4"/>
      <c r="J22" s="4"/>
      <c r="K22" s="4"/>
      <c r="L22" s="4"/>
      <c r="M22" s="4"/>
      <c r="N22" s="4"/>
      <c r="O22" s="4"/>
      <c r="P22" s="4"/>
      <c r="Q22" s="4"/>
    </row>
    <row r="23" spans="1:17" ht="30" hidden="1" customHeight="1" x14ac:dyDescent="0.2">
      <c r="A23" s="43" t="s">
        <v>3335</v>
      </c>
      <c r="B23" s="376" t="s">
        <v>3336</v>
      </c>
      <c r="C23" s="377"/>
      <c r="D23" s="4"/>
      <c r="E23" s="4"/>
      <c r="F23" s="4"/>
      <c r="G23" s="4"/>
      <c r="H23" s="4"/>
      <c r="I23" s="4"/>
      <c r="J23" s="4"/>
      <c r="K23" s="4"/>
      <c r="L23" s="4"/>
      <c r="M23" s="4"/>
      <c r="N23" s="4"/>
      <c r="O23" s="4"/>
      <c r="P23" s="4"/>
      <c r="Q23" s="4"/>
    </row>
    <row r="24" spans="1:17" ht="30" hidden="1" customHeight="1" x14ac:dyDescent="0.2">
      <c r="A24" s="43" t="s">
        <v>3337</v>
      </c>
      <c r="B24" s="376" t="s">
        <v>3338</v>
      </c>
      <c r="C24" s="377"/>
      <c r="D24" s="4"/>
      <c r="E24" s="4"/>
      <c r="F24" s="4"/>
      <c r="G24" s="4"/>
      <c r="H24" s="4"/>
      <c r="I24" s="4"/>
      <c r="J24" s="4"/>
      <c r="K24" s="4"/>
      <c r="L24" s="4"/>
      <c r="M24" s="4"/>
      <c r="N24" s="4"/>
      <c r="O24" s="4"/>
      <c r="P24" s="4"/>
      <c r="Q24" s="4"/>
    </row>
    <row r="25" spans="1:17" ht="30" hidden="1" customHeight="1" x14ac:dyDescent="0.2">
      <c r="A25" s="43" t="s">
        <v>3339</v>
      </c>
      <c r="B25" s="376" t="s">
        <v>3340</v>
      </c>
      <c r="C25" s="377"/>
      <c r="D25" s="4"/>
      <c r="E25" s="4"/>
      <c r="F25" s="4"/>
      <c r="G25" s="4"/>
      <c r="H25" s="4"/>
      <c r="I25" s="4"/>
      <c r="J25" s="4"/>
      <c r="K25" s="4"/>
      <c r="L25" s="4"/>
      <c r="M25" s="4"/>
      <c r="N25" s="4"/>
      <c r="O25" s="4"/>
      <c r="P25" s="4"/>
      <c r="Q25" s="4"/>
    </row>
    <row r="26" spans="1:17" ht="30" hidden="1" customHeight="1" x14ac:dyDescent="0.2">
      <c r="A26" s="43" t="s">
        <v>3341</v>
      </c>
      <c r="B26" s="376" t="s">
        <v>3342</v>
      </c>
      <c r="C26" s="377"/>
      <c r="D26" s="4"/>
      <c r="E26" s="4"/>
      <c r="F26" s="4"/>
      <c r="G26" s="4"/>
      <c r="H26" s="4"/>
      <c r="I26" s="4"/>
      <c r="J26" s="4"/>
      <c r="K26" s="4"/>
      <c r="L26" s="4"/>
      <c r="M26" s="4"/>
      <c r="N26" s="4"/>
      <c r="O26" s="4"/>
      <c r="P26" s="4"/>
      <c r="Q26" s="4"/>
    </row>
    <row r="27" spans="1:17" ht="70.5" hidden="1" customHeight="1" x14ac:dyDescent="0.2">
      <c r="A27" s="43" t="s">
        <v>3343</v>
      </c>
      <c r="B27" s="376" t="s">
        <v>3344</v>
      </c>
      <c r="C27" s="377"/>
      <c r="D27" s="4"/>
      <c r="E27" s="4"/>
      <c r="F27" s="4"/>
      <c r="G27" s="4"/>
      <c r="H27" s="4"/>
      <c r="I27" s="4"/>
      <c r="J27" s="4"/>
      <c r="K27" s="4"/>
      <c r="L27" s="4"/>
      <c r="M27" s="4"/>
      <c r="N27" s="4"/>
      <c r="O27" s="4"/>
      <c r="P27" s="4"/>
      <c r="Q27" s="4"/>
    </row>
    <row r="28" spans="1:17" ht="48" hidden="1" customHeight="1" x14ac:dyDescent="0.2">
      <c r="A28" s="43" t="s">
        <v>3345</v>
      </c>
      <c r="B28" s="376" t="s">
        <v>3346</v>
      </c>
      <c r="C28" s="377"/>
      <c r="D28" s="4"/>
      <c r="E28" s="4"/>
      <c r="F28" s="4"/>
      <c r="G28" s="4"/>
      <c r="H28" s="4"/>
      <c r="I28" s="4"/>
      <c r="J28" s="4"/>
      <c r="K28" s="4"/>
      <c r="L28" s="4"/>
      <c r="M28" s="4"/>
      <c r="N28" s="4"/>
      <c r="O28" s="4"/>
      <c r="P28" s="4"/>
      <c r="Q28" s="4"/>
    </row>
    <row r="29" spans="1:17" ht="100.5" hidden="1" customHeight="1" x14ac:dyDescent="0.2">
      <c r="A29" s="43" t="s">
        <v>3347</v>
      </c>
      <c r="B29" s="376" t="s">
        <v>3348</v>
      </c>
      <c r="C29" s="377"/>
      <c r="D29" s="4"/>
      <c r="E29" s="4"/>
      <c r="F29" s="4"/>
      <c r="G29" s="4"/>
      <c r="H29" s="4"/>
      <c r="I29" s="4"/>
      <c r="J29" s="4"/>
      <c r="K29" s="4"/>
      <c r="L29" s="4"/>
      <c r="M29" s="4"/>
      <c r="N29" s="4"/>
      <c r="O29" s="4"/>
      <c r="P29" s="4"/>
      <c r="Q29" s="4"/>
    </row>
    <row r="30" spans="1:17" ht="45" hidden="1" customHeight="1" x14ac:dyDescent="0.2">
      <c r="A30" s="43" t="s">
        <v>3349</v>
      </c>
      <c r="B30" s="376" t="s">
        <v>3350</v>
      </c>
      <c r="C30" s="377"/>
      <c r="D30" s="4"/>
      <c r="E30" s="4"/>
      <c r="F30" s="4"/>
      <c r="G30" s="4"/>
      <c r="H30" s="4"/>
      <c r="I30" s="4"/>
      <c r="J30" s="4"/>
      <c r="K30" s="4"/>
      <c r="L30" s="4"/>
      <c r="M30" s="4"/>
      <c r="N30" s="4"/>
      <c r="O30" s="4"/>
      <c r="P30" s="4"/>
      <c r="Q30" s="4"/>
    </row>
    <row r="31" spans="1:17" ht="45" hidden="1" customHeight="1" x14ac:dyDescent="0.2">
      <c r="A31" s="43" t="s">
        <v>3351</v>
      </c>
      <c r="B31" s="376" t="s">
        <v>3352</v>
      </c>
      <c r="C31" s="377"/>
      <c r="D31" s="4"/>
      <c r="E31" s="4"/>
      <c r="F31" s="4"/>
      <c r="G31" s="4"/>
      <c r="H31" s="4"/>
      <c r="I31" s="4"/>
      <c r="J31" s="4"/>
      <c r="K31" s="4"/>
      <c r="L31" s="4"/>
      <c r="M31" s="4"/>
      <c r="N31" s="4"/>
      <c r="O31" s="4"/>
      <c r="P31" s="4"/>
      <c r="Q31" s="4"/>
    </row>
    <row r="32" spans="1:17" ht="45" hidden="1" customHeight="1" x14ac:dyDescent="0.2">
      <c r="A32" s="43" t="s">
        <v>3353</v>
      </c>
      <c r="B32" s="376" t="s">
        <v>3354</v>
      </c>
      <c r="C32" s="377"/>
      <c r="D32" s="4"/>
      <c r="E32" s="4"/>
      <c r="F32" s="4"/>
      <c r="G32" s="4"/>
      <c r="H32" s="4"/>
      <c r="I32" s="4"/>
      <c r="J32" s="4"/>
      <c r="K32" s="4"/>
      <c r="L32" s="4"/>
      <c r="M32" s="4"/>
      <c r="N32" s="4"/>
      <c r="O32" s="4"/>
      <c r="P32" s="4"/>
      <c r="Q32" s="4"/>
    </row>
    <row r="33" spans="1:17" ht="72" hidden="1" customHeight="1" x14ac:dyDescent="0.2">
      <c r="A33" s="43" t="s">
        <v>3355</v>
      </c>
      <c r="B33" s="376" t="s">
        <v>3356</v>
      </c>
      <c r="C33" s="377"/>
      <c r="D33" s="4"/>
      <c r="E33" s="4"/>
      <c r="F33" s="4"/>
      <c r="G33" s="4"/>
      <c r="H33" s="4"/>
      <c r="I33" s="4"/>
      <c r="J33" s="4"/>
      <c r="K33" s="4"/>
      <c r="L33" s="4"/>
      <c r="M33" s="4"/>
      <c r="N33" s="4"/>
      <c r="O33" s="4"/>
      <c r="P33" s="4"/>
      <c r="Q33" s="4"/>
    </row>
    <row r="34" spans="1:17" ht="79.5" hidden="1" customHeight="1" x14ac:dyDescent="0.2">
      <c r="A34" s="43" t="s">
        <v>3357</v>
      </c>
      <c r="B34" s="376" t="s">
        <v>3358</v>
      </c>
      <c r="C34" s="377"/>
      <c r="D34" s="4"/>
      <c r="E34" s="4"/>
      <c r="F34" s="4"/>
      <c r="G34" s="4"/>
      <c r="H34" s="4"/>
      <c r="I34" s="4"/>
      <c r="J34" s="4"/>
      <c r="K34" s="4"/>
      <c r="L34" s="4"/>
      <c r="M34" s="4"/>
      <c r="N34" s="4"/>
      <c r="O34" s="4"/>
      <c r="P34" s="4"/>
      <c r="Q34" s="4"/>
    </row>
    <row r="35" spans="1:17" ht="70.5" hidden="1" customHeight="1" x14ac:dyDescent="0.2">
      <c r="A35" s="43" t="s">
        <v>3359</v>
      </c>
      <c r="B35" s="376" t="s">
        <v>3360</v>
      </c>
      <c r="C35" s="377"/>
      <c r="D35" s="4"/>
      <c r="E35" s="4"/>
      <c r="F35" s="4"/>
      <c r="G35" s="4"/>
      <c r="H35" s="4"/>
      <c r="I35" s="4"/>
      <c r="J35" s="4"/>
      <c r="K35" s="4"/>
      <c r="L35" s="4"/>
      <c r="M35" s="4"/>
      <c r="N35" s="4"/>
      <c r="O35" s="4"/>
      <c r="P35" s="4"/>
      <c r="Q35" s="4"/>
    </row>
    <row r="36" spans="1:17" ht="45.75" hidden="1" customHeight="1" x14ac:dyDescent="0.2">
      <c r="A36" s="43" t="s">
        <v>3361</v>
      </c>
      <c r="B36" s="376" t="s">
        <v>3362</v>
      </c>
      <c r="C36" s="377"/>
      <c r="D36" s="4"/>
      <c r="E36" s="4"/>
      <c r="F36" s="4"/>
      <c r="G36" s="4"/>
      <c r="H36" s="4"/>
      <c r="I36" s="4"/>
      <c r="J36" s="4"/>
      <c r="K36" s="4"/>
      <c r="L36" s="4"/>
      <c r="M36" s="4"/>
      <c r="N36" s="4"/>
      <c r="O36" s="4"/>
      <c r="P36" s="4"/>
      <c r="Q36" s="4"/>
    </row>
    <row r="37" spans="1:17" ht="54.75" hidden="1" customHeight="1" x14ac:dyDescent="0.2">
      <c r="A37" s="43" t="s">
        <v>3363</v>
      </c>
      <c r="B37" s="376" t="s">
        <v>3364</v>
      </c>
      <c r="C37" s="377"/>
      <c r="D37" s="4"/>
      <c r="E37" s="4"/>
      <c r="F37" s="4"/>
      <c r="G37" s="4"/>
      <c r="H37" s="4"/>
      <c r="I37" s="4"/>
      <c r="J37" s="4"/>
      <c r="K37" s="4"/>
      <c r="L37" s="4"/>
      <c r="M37" s="4"/>
      <c r="N37" s="4"/>
      <c r="O37" s="4"/>
      <c r="P37" s="4"/>
      <c r="Q37" s="4"/>
    </row>
    <row r="38" spans="1:17" ht="37.5" hidden="1" customHeight="1" x14ac:dyDescent="0.2">
      <c r="A38" s="43" t="s">
        <v>3365</v>
      </c>
      <c r="B38" s="376" t="s">
        <v>3366</v>
      </c>
      <c r="C38" s="377"/>
      <c r="D38" s="4"/>
      <c r="E38" s="4"/>
      <c r="F38" s="4"/>
      <c r="G38" s="4"/>
      <c r="H38" s="4"/>
      <c r="I38" s="4"/>
      <c r="J38" s="4"/>
      <c r="K38" s="4"/>
      <c r="L38" s="4"/>
      <c r="M38" s="4"/>
      <c r="N38" s="4"/>
      <c r="O38" s="4"/>
      <c r="P38" s="4"/>
      <c r="Q38" s="4"/>
    </row>
    <row r="39" spans="1:17" ht="61.5" hidden="1" customHeight="1" x14ac:dyDescent="0.2">
      <c r="A39" s="43" t="s">
        <v>3367</v>
      </c>
      <c r="B39" s="376" t="s">
        <v>3368</v>
      </c>
      <c r="C39" s="377"/>
      <c r="D39" s="4"/>
      <c r="E39" s="4"/>
      <c r="F39" s="4"/>
      <c r="G39" s="4"/>
      <c r="H39" s="4"/>
      <c r="I39" s="4"/>
      <c r="J39" s="4"/>
      <c r="K39" s="4"/>
      <c r="L39" s="4"/>
      <c r="M39" s="4"/>
      <c r="N39" s="4"/>
      <c r="O39" s="4"/>
      <c r="P39" s="4"/>
      <c r="Q39" s="4"/>
    </row>
    <row r="40" spans="1:17" ht="53.25" hidden="1" customHeight="1" x14ac:dyDescent="0.2">
      <c r="A40" s="43" t="s">
        <v>3369</v>
      </c>
      <c r="B40" s="376" t="s">
        <v>3370</v>
      </c>
      <c r="C40" s="377"/>
      <c r="D40" s="4"/>
      <c r="E40" s="4"/>
      <c r="F40" s="4"/>
      <c r="G40" s="4"/>
      <c r="H40" s="4"/>
      <c r="I40" s="4"/>
      <c r="J40" s="4"/>
      <c r="K40" s="4"/>
      <c r="L40" s="4"/>
      <c r="M40" s="4"/>
      <c r="N40" s="4"/>
      <c r="O40" s="4"/>
      <c r="P40" s="4"/>
      <c r="Q40" s="4"/>
    </row>
    <row r="41" spans="1:17" ht="73.5" hidden="1" customHeight="1" x14ac:dyDescent="0.2">
      <c r="A41" s="43" t="s">
        <v>3371</v>
      </c>
      <c r="B41" s="376" t="s">
        <v>3372</v>
      </c>
      <c r="C41" s="377"/>
      <c r="D41" s="4"/>
      <c r="E41" s="4"/>
      <c r="F41" s="4"/>
      <c r="G41" s="4"/>
      <c r="H41" s="4"/>
      <c r="I41" s="4"/>
      <c r="J41" s="4"/>
      <c r="K41" s="4"/>
      <c r="L41" s="4"/>
      <c r="M41" s="4"/>
      <c r="N41" s="4"/>
      <c r="O41" s="4"/>
      <c r="P41" s="4"/>
      <c r="Q41" s="4"/>
    </row>
    <row r="42" spans="1:17" ht="57.75" hidden="1" customHeight="1" x14ac:dyDescent="0.2">
      <c r="A42" s="43" t="s">
        <v>3373</v>
      </c>
      <c r="B42" s="376" t="s">
        <v>3374</v>
      </c>
      <c r="C42" s="377"/>
      <c r="D42" s="4"/>
      <c r="E42" s="4"/>
      <c r="F42" s="4"/>
      <c r="G42" s="4"/>
      <c r="H42" s="4"/>
      <c r="I42" s="4"/>
      <c r="J42" s="4"/>
      <c r="K42" s="4"/>
      <c r="L42" s="4"/>
      <c r="M42" s="4"/>
      <c r="N42" s="4"/>
      <c r="O42" s="4"/>
      <c r="P42" s="4"/>
      <c r="Q42" s="4"/>
    </row>
    <row r="43" spans="1:17" ht="84" hidden="1" customHeight="1" x14ac:dyDescent="0.2">
      <c r="A43" s="43" t="s">
        <v>3375</v>
      </c>
      <c r="B43" s="376" t="s">
        <v>3376</v>
      </c>
      <c r="C43" s="377"/>
      <c r="D43" s="4"/>
      <c r="E43" s="4"/>
      <c r="F43" s="4"/>
      <c r="G43" s="4"/>
      <c r="H43" s="4"/>
      <c r="I43" s="4"/>
      <c r="J43" s="4"/>
      <c r="K43" s="4"/>
      <c r="L43" s="4"/>
      <c r="M43" s="4"/>
      <c r="N43" s="4"/>
      <c r="O43" s="4"/>
      <c r="P43" s="4"/>
      <c r="Q43" s="4"/>
    </row>
    <row r="44" spans="1:17" ht="48" hidden="1" customHeight="1" x14ac:dyDescent="0.2">
      <c r="A44" s="43" t="s">
        <v>3377</v>
      </c>
      <c r="B44" s="376" t="s">
        <v>3378</v>
      </c>
      <c r="C44" s="377"/>
      <c r="D44" s="4"/>
      <c r="E44" s="4"/>
      <c r="F44" s="4"/>
      <c r="G44" s="4"/>
      <c r="H44" s="4"/>
      <c r="I44" s="4"/>
      <c r="J44" s="4"/>
      <c r="K44" s="4"/>
      <c r="L44" s="4"/>
      <c r="M44" s="4"/>
      <c r="N44" s="4"/>
      <c r="O44" s="4"/>
      <c r="P44" s="4"/>
      <c r="Q44" s="4"/>
    </row>
    <row r="45" spans="1:17" ht="57" hidden="1" customHeight="1" x14ac:dyDescent="0.2">
      <c r="A45" s="43" t="s">
        <v>3379</v>
      </c>
      <c r="B45" s="376"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82"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Barka Lakner</cp:lastModifiedBy>
  <cp:lastPrinted>2023-01-31T09:41:35Z</cp:lastPrinted>
  <dcterms:created xsi:type="dcterms:W3CDTF">2022-04-01T05:14:30Z</dcterms:created>
  <dcterms:modified xsi:type="dcterms:W3CDTF">2023-02-07T07:54:33Z</dcterms:modified>
</cp:coreProperties>
</file>