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E306" i="9" s="1"/>
  <c r="B306" i="9" s="1"/>
  <c r="G306" i="9"/>
  <c r="F306" i="9"/>
  <c r="H305" i="9"/>
  <c r="G305" i="9"/>
  <c r="F305" i="9"/>
  <c r="E305" i="9"/>
  <c r="B305" i="9" s="1"/>
  <c r="H304" i="9"/>
  <c r="G304" i="9"/>
  <c r="F304" i="9"/>
  <c r="E304" i="9"/>
  <c r="B304" i="9"/>
  <c r="H303" i="9"/>
  <c r="G303" i="9"/>
  <c r="F303" i="9"/>
  <c r="E303" i="9"/>
  <c r="B303" i="9" s="1"/>
  <c r="H302" i="9"/>
  <c r="G302" i="9"/>
  <c r="F302" i="9"/>
  <c r="H301" i="9"/>
  <c r="E301" i="9" s="1"/>
  <c r="B301" i="9" s="1"/>
  <c r="G301" i="9"/>
  <c r="F301" i="9"/>
  <c r="H300" i="9"/>
  <c r="E300" i="9" s="1"/>
  <c r="B300" i="9" s="1"/>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E294" i="9"/>
  <c r="B294" i="9"/>
  <c r="H293" i="9"/>
  <c r="G293" i="9"/>
  <c r="F293" i="9"/>
  <c r="E293" i="9"/>
  <c r="B293" i="9" s="1"/>
  <c r="H292" i="9"/>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B282" i="9" s="1"/>
  <c r="G282" i="9"/>
  <c r="F282" i="9"/>
  <c r="H281" i="9"/>
  <c r="G281" i="9"/>
  <c r="F281" i="9"/>
  <c r="F280" i="9"/>
  <c r="F279" i="9"/>
  <c r="F278" i="9"/>
  <c r="F277" i="9" s="1"/>
  <c r="F276" i="9"/>
  <c r="L275" i="9"/>
  <c r="H275" i="9"/>
  <c r="F275" i="9"/>
  <c r="F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E146" i="9" s="1"/>
  <c r="B146" i="9" s="1"/>
  <c r="G146" i="9"/>
  <c r="F146" i="9"/>
  <c r="H145" i="9"/>
  <c r="E145" i="9" s="1"/>
  <c r="G145" i="9"/>
  <c r="F145" i="9"/>
  <c r="B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G35" i="9"/>
  <c r="F35" i="9"/>
  <c r="B35" i="9"/>
  <c r="H34" i="9"/>
  <c r="G34" i="9"/>
  <c r="F34" i="9"/>
  <c r="E34" i="9"/>
  <c r="B34" i="9" s="1"/>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6" i="5" s="1"/>
  <c r="F244" i="5"/>
  <c r="F243" i="5"/>
  <c r="E242" i="5"/>
  <c r="D242" i="5"/>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C1535" i="1"/>
  <c r="H1535" i="1" s="1"/>
  <c r="C1534" i="1"/>
  <c r="H1534" i="1" s="1"/>
  <c r="G1533" i="1"/>
  <c r="C1533" i="1"/>
  <c r="H1533" i="1" s="1"/>
  <c r="C1532" i="1"/>
  <c r="H1532" i="1" s="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C1515" i="1"/>
  <c r="H1515" i="1" s="1"/>
  <c r="C1514" i="1"/>
  <c r="H1514" i="1" s="1"/>
  <c r="G1513" i="1"/>
  <c r="C1513" i="1"/>
  <c r="H1513" i="1" s="1"/>
  <c r="C1512" i="1"/>
  <c r="H1512" i="1" s="1"/>
  <c r="C1511" i="1"/>
  <c r="H1511" i="1" s="1"/>
  <c r="C1510" i="1"/>
  <c r="H1510" i="1" s="1"/>
  <c r="G1509" i="1"/>
  <c r="C1509" i="1"/>
  <c r="H1509" i="1" s="1"/>
  <c r="C1508" i="1"/>
  <c r="H1508" i="1" s="1"/>
  <c r="G1507" i="1"/>
  <c r="C1507" i="1"/>
  <c r="H1507" i="1" s="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3" i="1"/>
  <c r="H1483" i="1" s="1"/>
  <c r="C1482" i="1"/>
  <c r="H1482" i="1" s="1"/>
  <c r="C1481" i="1"/>
  <c r="H1481"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D1436" i="1"/>
  <c r="C1436" i="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C1377" i="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C1325" i="1"/>
  <c r="D1324" i="1"/>
  <c r="H1324" i="1" s="1"/>
  <c r="C1324" i="1"/>
  <c r="G1324" i="1" s="1"/>
  <c r="D1323" i="1"/>
  <c r="H1323" i="1" s="1"/>
  <c r="C1323" i="1"/>
  <c r="G1323" i="1" s="1"/>
  <c r="D1322" i="1"/>
  <c r="C1322" i="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H1263" i="1" s="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D1236" i="1"/>
  <c r="H1236" i="1" s="1"/>
  <c r="C1236" i="1"/>
  <c r="D1235" i="1"/>
  <c r="H1235" i="1" s="1"/>
  <c r="C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C1228" i="1"/>
  <c r="D1227" i="1"/>
  <c r="C1227" i="1"/>
  <c r="D1226" i="1"/>
  <c r="H1226" i="1" s="1"/>
  <c r="C1226" i="1"/>
  <c r="G1226" i="1" s="1"/>
  <c r="D1225" i="1"/>
  <c r="H1225" i="1" s="1"/>
  <c r="C1225" i="1"/>
  <c r="G1225" i="1" s="1"/>
  <c r="D1224" i="1"/>
  <c r="H1224" i="1" s="1"/>
  <c r="C1224" i="1"/>
  <c r="D1223" i="1"/>
  <c r="H1223" i="1" s="1"/>
  <c r="C1223"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D1215" i="1"/>
  <c r="H1215" i="1" s="1"/>
  <c r="C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D1159" i="1"/>
  <c r="H1159" i="1" s="1"/>
  <c r="C1159" i="1"/>
  <c r="G1159" i="1" s="1"/>
  <c r="D1158" i="1"/>
  <c r="H1158" i="1" s="1"/>
  <c r="C1158" i="1"/>
  <c r="G1158" i="1" s="1"/>
  <c r="D1157" i="1"/>
  <c r="H1157" i="1" s="1"/>
  <c r="C1157" i="1"/>
  <c r="D1156" i="1"/>
  <c r="H1156" i="1" s="1"/>
  <c r="C1156" i="1"/>
  <c r="G1156" i="1" s="1"/>
  <c r="D1155" i="1"/>
  <c r="H1155" i="1" s="1"/>
  <c r="C1155" i="1"/>
  <c r="G1155" i="1" s="1"/>
  <c r="D1154" i="1"/>
  <c r="D1151" i="1"/>
  <c r="H1151" i="1" s="1"/>
  <c r="C1151" i="1"/>
  <c r="D1150" i="1"/>
  <c r="H1150" i="1" s="1"/>
  <c r="C1150" i="1"/>
  <c r="G1150" i="1" s="1"/>
  <c r="D1149" i="1"/>
  <c r="H1149" i="1" s="1"/>
  <c r="C1149" i="1"/>
  <c r="G1149" i="1" s="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D1064" i="1"/>
  <c r="H1064" i="1" s="1"/>
  <c r="C1064" i="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D1047" i="1"/>
  <c r="H1047" i="1" s="1"/>
  <c r="C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H1032" i="1" s="1"/>
  <c r="C1032" i="1"/>
  <c r="G1032" i="1" s="1"/>
  <c r="D1031" i="1"/>
  <c r="H1031" i="1" s="1"/>
  <c r="C1031" i="1"/>
  <c r="D1030" i="1"/>
  <c r="C1030" i="1"/>
  <c r="D1029" i="1"/>
  <c r="H1029" i="1" s="1"/>
  <c r="C1029" i="1"/>
  <c r="D1028" i="1"/>
  <c r="H1028" i="1" s="1"/>
  <c r="C1028" i="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H1006" i="1" s="1"/>
  <c r="C1006" i="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D998" i="1"/>
  <c r="H998" i="1" s="1"/>
  <c r="C998" i="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C990" i="1"/>
  <c r="D989" i="1"/>
  <c r="H989" i="1" s="1"/>
  <c r="C989" i="1"/>
  <c r="H988" i="1"/>
  <c r="D988" i="1"/>
  <c r="C988" i="1"/>
  <c r="G988" i="1" s="1"/>
  <c r="D987" i="1"/>
  <c r="H987" i="1" s="1"/>
  <c r="C987" i="1"/>
  <c r="H986" i="1"/>
  <c r="D986" i="1"/>
  <c r="C986" i="1"/>
  <c r="G986" i="1" s="1"/>
  <c r="H983" i="1"/>
  <c r="D983" i="1"/>
  <c r="C983" i="1"/>
  <c r="G983" i="1" s="1"/>
  <c r="D982" i="1"/>
  <c r="H982" i="1" s="1"/>
  <c r="C982" i="1"/>
  <c r="D981" i="1"/>
  <c r="H981" i="1" s="1"/>
  <c r="C981" i="1"/>
  <c r="G981" i="1" s="1"/>
  <c r="D980" i="1"/>
  <c r="H980" i="1" s="1"/>
  <c r="C980" i="1"/>
  <c r="G980" i="1" s="1"/>
  <c r="D979" i="1"/>
  <c r="H979" i="1" s="1"/>
  <c r="C979" i="1"/>
  <c r="G979" i="1" s="1"/>
  <c r="D978" i="1"/>
  <c r="H978" i="1" s="1"/>
  <c r="C978" i="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D715" i="1"/>
  <c r="H715" i="1" s="1"/>
  <c r="C715" i="1"/>
  <c r="D714" i="1"/>
  <c r="H714" i="1" s="1"/>
  <c r="C714" i="1"/>
  <c r="G714" i="1" s="1"/>
  <c r="D713" i="1"/>
  <c r="H713" i="1" s="1"/>
  <c r="C713" i="1"/>
  <c r="D712" i="1"/>
  <c r="H712" i="1" s="1"/>
  <c r="C712" i="1"/>
  <c r="G712" i="1" s="1"/>
  <c r="D711" i="1"/>
  <c r="H711" i="1" s="1"/>
  <c r="C711" i="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H644" i="1"/>
  <c r="D644" i="1"/>
  <c r="C644" i="1"/>
  <c r="G644" i="1" s="1"/>
  <c r="D643" i="1"/>
  <c r="H643" i="1" s="1"/>
  <c r="C643" i="1"/>
  <c r="D642" i="1"/>
  <c r="H642" i="1" s="1"/>
  <c r="C642" i="1"/>
  <c r="D641" i="1"/>
  <c r="H641" i="1" s="1"/>
  <c r="C641" i="1"/>
  <c r="D637" i="1"/>
  <c r="C637" i="1"/>
  <c r="H632" i="1"/>
  <c r="D632" i="1"/>
  <c r="C632" i="1"/>
  <c r="G632" i="1" s="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D602" i="1"/>
  <c r="H602" i="1" s="1"/>
  <c r="C602" i="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3" i="1"/>
  <c r="H413" i="1" s="1"/>
  <c r="C413" i="1"/>
  <c r="D412"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D365" i="1"/>
  <c r="C365" i="1"/>
  <c r="D364" i="1"/>
  <c r="C364" i="1"/>
  <c r="D363" i="1"/>
  <c r="C363" i="1"/>
  <c r="H363" i="1" s="1"/>
  <c r="D362" i="1"/>
  <c r="C362" i="1"/>
  <c r="H362" i="1" s="1"/>
  <c r="D361" i="1"/>
  <c r="C361" i="1"/>
  <c r="H361" i="1" s="1"/>
  <c r="D360" i="1"/>
  <c r="C360" i="1"/>
  <c r="H360" i="1" s="1"/>
  <c r="D359" i="1"/>
  <c r="C359" i="1"/>
  <c r="H359" i="1" s="1"/>
  <c r="D358"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D180" i="1"/>
  <c r="C180" i="1"/>
  <c r="H180" i="1" s="1"/>
  <c r="D179" i="1"/>
  <c r="C179" i="1"/>
  <c r="H179" i="1" s="1"/>
  <c r="D178" i="1"/>
  <c r="C178" i="1"/>
  <c r="H178" i="1" s="1"/>
  <c r="D177" i="1"/>
  <c r="C177" i="1"/>
  <c r="D176" i="1"/>
  <c r="C176" i="1"/>
  <c r="D175" i="1"/>
  <c r="C175" i="1"/>
  <c r="D174" i="1"/>
  <c r="C174" i="1"/>
  <c r="H174" i="1" s="1"/>
  <c r="D173" i="1"/>
  <c r="C173" i="1"/>
  <c r="H173" i="1" s="1"/>
  <c r="D172" i="1"/>
  <c r="C172" i="1"/>
  <c r="H172" i="1" s="1"/>
  <c r="D171" i="1"/>
  <c r="C171" i="1"/>
  <c r="H171" i="1" s="1"/>
  <c r="D170" i="1"/>
  <c r="C170" i="1"/>
  <c r="D169" i="1"/>
  <c r="C169" i="1"/>
  <c r="H169" i="1" s="1"/>
  <c r="D168" i="1"/>
  <c r="C168" i="1"/>
  <c r="D167" i="1"/>
  <c r="C167" i="1"/>
  <c r="H167" i="1" s="1"/>
  <c r="D166" i="1"/>
  <c r="C166" i="1"/>
  <c r="D165" i="1"/>
  <c r="C165" i="1"/>
  <c r="H165" i="1" s="1"/>
  <c r="D164" i="1"/>
  <c r="C164" i="1"/>
  <c r="H164" i="1" s="1"/>
  <c r="D163" i="1"/>
  <c r="C163" i="1"/>
  <c r="D162" i="1"/>
  <c r="C162" i="1"/>
  <c r="H162" i="1" s="1"/>
  <c r="D161" i="1"/>
  <c r="C161" i="1"/>
  <c r="D160" i="1"/>
  <c r="C160" i="1"/>
  <c r="D158" i="1"/>
  <c r="C158" i="1"/>
  <c r="H158" i="1" s="1"/>
  <c r="D157" i="1"/>
  <c r="C157" i="1"/>
  <c r="D156" i="1"/>
  <c r="C156" i="1"/>
  <c r="H156" i="1" s="1"/>
  <c r="D155" i="1"/>
  <c r="C155" i="1"/>
  <c r="D154" i="1"/>
  <c r="C154" i="1"/>
  <c r="H154" i="1" s="1"/>
  <c r="D153" i="1"/>
  <c r="C153" i="1"/>
  <c r="H153" i="1" s="1"/>
  <c r="D152" i="1"/>
  <c r="C152" i="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H130" i="1" s="1"/>
  <c r="D129" i="1"/>
  <c r="D128" i="1"/>
  <c r="C128" i="1"/>
  <c r="H128" i="1" s="1"/>
  <c r="D127" i="1"/>
  <c r="C127" i="1"/>
  <c r="H127" i="1" s="1"/>
  <c r="D126" i="1"/>
  <c r="C126" i="1"/>
  <c r="H126" i="1" s="1"/>
  <c r="D125" i="1"/>
  <c r="C125" i="1"/>
  <c r="H125" i="1" s="1"/>
  <c r="D124" i="1"/>
  <c r="C124" i="1"/>
  <c r="H124" i="1" s="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483" i="1" l="1"/>
  <c r="H1030" i="1"/>
  <c r="H1033" i="1"/>
  <c r="D7" i="5"/>
  <c r="H1322" i="1"/>
  <c r="H1325" i="1"/>
  <c r="H411" i="1"/>
  <c r="H412" i="1"/>
  <c r="H637" i="1"/>
  <c r="E273" i="9"/>
  <c r="B273" i="9" s="1"/>
  <c r="D644" i="4"/>
  <c r="C638" i="1" s="1"/>
  <c r="G1535" i="1"/>
  <c r="G1531" i="1"/>
  <c r="G1028" i="1"/>
  <c r="E302" i="9"/>
  <c r="B302" i="9" s="1"/>
  <c r="E32" i="9"/>
  <c r="B32" i="9" s="1"/>
  <c r="E287" i="9"/>
  <c r="B287" i="9" s="1"/>
  <c r="E292" i="9"/>
  <c r="B292" i="9" s="1"/>
  <c r="E295" i="9"/>
  <c r="B295" i="9" s="1"/>
  <c r="E297" i="9"/>
  <c r="B297" i="9" s="1"/>
  <c r="E299" i="9"/>
  <c r="B299" i="9" s="1"/>
  <c r="G1511" i="1"/>
  <c r="G1515" i="1"/>
  <c r="G1503" i="1"/>
  <c r="G1485" i="1"/>
  <c r="H1499" i="1"/>
  <c r="G1499" i="1"/>
  <c r="G1501" i="1"/>
  <c r="G1481" i="1"/>
  <c r="H1436" i="1"/>
  <c r="G1436" i="1"/>
  <c r="H1453" i="1"/>
  <c r="H1454" i="1"/>
  <c r="G1322" i="1"/>
  <c r="G1325" i="1"/>
  <c r="G1264" i="1"/>
  <c r="G1288" i="1"/>
  <c r="G1278" i="1"/>
  <c r="G1270" i="1"/>
  <c r="G1263" i="1"/>
  <c r="H1227" i="1"/>
  <c r="H1228" i="1"/>
  <c r="E281" i="9"/>
  <c r="B281" i="9" s="1"/>
  <c r="G1223" i="1"/>
  <c r="G1224" i="1"/>
  <c r="E245" i="5"/>
  <c r="D1222" i="1" s="1"/>
  <c r="G1235" i="1"/>
  <c r="G1236" i="1"/>
  <c r="G1237" i="1"/>
  <c r="F259" i="5"/>
  <c r="G1227" i="1"/>
  <c r="G1228" i="1"/>
  <c r="F250" i="5"/>
  <c r="E237" i="5"/>
  <c r="F242" i="5"/>
  <c r="G1215" i="1"/>
  <c r="G1216" i="1"/>
  <c r="F239" i="5"/>
  <c r="G1157" i="1"/>
  <c r="G1160" i="1"/>
  <c r="G1148" i="1"/>
  <c r="G1151" i="1"/>
  <c r="G1064" i="1"/>
  <c r="G1047" i="1"/>
  <c r="F70" i="5"/>
  <c r="G1030" i="1"/>
  <c r="F45" i="5"/>
  <c r="G1006" i="1"/>
  <c r="E12" i="5"/>
  <c r="F19" i="5"/>
  <c r="G998" i="1"/>
  <c r="F13" i="5"/>
  <c r="H288" i="1"/>
  <c r="G978" i="1"/>
  <c r="G951" i="1"/>
  <c r="G716" i="1"/>
  <c r="G715" i="1"/>
  <c r="G713" i="1"/>
  <c r="F219" i="9"/>
  <c r="G711" i="1"/>
  <c r="G710" i="1"/>
  <c r="G642" i="1"/>
  <c r="G602" i="1"/>
  <c r="F265" i="9"/>
  <c r="H406" i="1"/>
  <c r="H405" i="1"/>
  <c r="H404" i="1"/>
  <c r="H366" i="1"/>
  <c r="H358" i="1"/>
  <c r="H364" i="1"/>
  <c r="H365" i="1"/>
  <c r="E407" i="4"/>
  <c r="D402" i="1" s="1"/>
  <c r="F369" i="4"/>
  <c r="G412" i="1"/>
  <c r="E644" i="4"/>
  <c r="D638" i="1" s="1"/>
  <c r="H638" i="1" s="1"/>
  <c r="H209" i="1"/>
  <c r="H206" i="1"/>
  <c r="H207" i="1"/>
  <c r="F202" i="4"/>
  <c r="H191" i="1"/>
  <c r="F188" i="4"/>
  <c r="H181" i="1"/>
  <c r="F177" i="4"/>
  <c r="H177" i="1"/>
  <c r="H176" i="1"/>
  <c r="H175" i="1"/>
  <c r="H170" i="1"/>
  <c r="H168" i="1"/>
  <c r="F169" i="4"/>
  <c r="H166" i="1"/>
  <c r="H163" i="1"/>
  <c r="F164" i="4"/>
  <c r="H160" i="1"/>
  <c r="H161" i="1"/>
  <c r="H155" i="1"/>
  <c r="H157" i="1"/>
  <c r="E152" i="4"/>
  <c r="F159" i="4"/>
  <c r="H152" i="1"/>
  <c r="F153" i="4"/>
  <c r="H149" i="1"/>
  <c r="H150" i="1"/>
  <c r="F134" i="4"/>
  <c r="H131" i="1"/>
  <c r="H120" i="1"/>
  <c r="H121" i="1"/>
  <c r="H123" i="1"/>
  <c r="E285" i="9"/>
  <c r="B285" i="9" s="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7" i="1"/>
  <c r="G1069" i="1"/>
  <c r="G1071" i="1"/>
  <c r="G1073" i="1"/>
  <c r="G1075" i="1"/>
  <c r="G1077" i="1"/>
  <c r="G1079" i="1"/>
  <c r="G1299" i="1"/>
  <c r="G1377" i="1"/>
  <c r="H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E408" i="4"/>
  <c r="D403" i="1" s="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I1459" i="1"/>
  <c r="I1477" i="1"/>
  <c r="I1479" i="1"/>
  <c r="E6" i="4"/>
  <c r="G1445" i="1"/>
  <c r="H1458" i="1"/>
  <c r="I1458" i="1" s="1"/>
  <c r="J1458" i="1"/>
  <c r="H1459" i="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J1477" i="1"/>
  <c r="H1478" i="1"/>
  <c r="I1478" i="1" s="1"/>
  <c r="J1478" i="1"/>
  <c r="H1479" i="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215" i="4"/>
  <c r="D263" i="4"/>
  <c r="D298" i="4"/>
  <c r="D344" i="4"/>
  <c r="D350" i="4"/>
  <c r="D396" i="4"/>
  <c r="E420" i="4"/>
  <c r="E636" i="4"/>
  <c r="D630" i="1" s="1"/>
  <c r="H1480" i="1"/>
  <c r="H21" i="9"/>
  <c r="F421" i="4"/>
  <c r="D420" i="4"/>
  <c r="F529" i="4"/>
  <c r="D528" i="4"/>
  <c r="D42" i="8"/>
  <c r="G312" i="9" s="1"/>
  <c r="E312" i="9" s="1"/>
  <c r="F417" i="4"/>
  <c r="F422" i="4"/>
  <c r="F460" i="4"/>
  <c r="F516" i="4"/>
  <c r="F530" i="4"/>
  <c r="F568" i="4"/>
  <c r="F594" i="4"/>
  <c r="F8" i="5"/>
  <c r="D78" i="5"/>
  <c r="E87" i="5"/>
  <c r="D1065" i="1" s="1"/>
  <c r="H1065" i="1" s="1"/>
  <c r="E289" i="9"/>
  <c r="B289" i="9" s="1"/>
  <c r="F88" i="5"/>
  <c r="D118" i="5"/>
  <c r="D134" i="5"/>
  <c r="E176" i="5"/>
  <c r="D177" i="5"/>
  <c r="D245" i="5"/>
  <c r="D237" i="5" s="1"/>
  <c r="D114" i="6"/>
  <c r="G315" i="9"/>
  <c r="E315" i="9" s="1"/>
  <c r="F416" i="4"/>
  <c r="E143" i="9"/>
  <c r="B143" i="9" s="1"/>
  <c r="F603" i="4"/>
  <c r="F149" i="5"/>
  <c r="E309" i="9"/>
  <c r="B309" i="9" s="1"/>
  <c r="F190" i="5"/>
  <c r="E310" i="9"/>
  <c r="B310" i="9" s="1"/>
  <c r="F206" i="5"/>
  <c r="F5" i="6"/>
  <c r="D141"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H20" i="3" l="1"/>
  <c r="C985" i="1"/>
  <c r="I23" i="3"/>
  <c r="D1214" i="1"/>
  <c r="E7" i="5"/>
  <c r="D990" i="1"/>
  <c r="F12" i="5"/>
  <c r="F213" i="9"/>
  <c r="B213" i="9" s="1"/>
  <c r="F644" i="4"/>
  <c r="G638" i="1"/>
  <c r="E151" i="4"/>
  <c r="D148" i="1"/>
  <c r="F152" i="4"/>
  <c r="G21" i="9"/>
  <c r="E21" i="9" s="1"/>
  <c r="B21" i="9" s="1"/>
  <c r="E165" i="9"/>
  <c r="B165" i="9" s="1"/>
  <c r="F114" i="6"/>
  <c r="H27" i="3"/>
  <c r="C1408" i="1"/>
  <c r="F237" i="5"/>
  <c r="H23" i="3"/>
  <c r="C1214" i="1"/>
  <c r="E175" i="5"/>
  <c r="D1152" i="1" s="1"/>
  <c r="I22" i="3"/>
  <c r="D1153" i="1"/>
  <c r="F118" i="5"/>
  <c r="C1096" i="1"/>
  <c r="F78" i="5"/>
  <c r="C1056" i="1"/>
  <c r="H19" i="9"/>
  <c r="E19" i="9" s="1"/>
  <c r="B19" i="9" s="1"/>
  <c r="B312" i="9"/>
  <c r="D636" i="4"/>
  <c r="F528" i="4"/>
  <c r="C522" i="1"/>
  <c r="D635" i="4"/>
  <c r="F420" i="4"/>
  <c r="C414" i="1"/>
  <c r="D408" i="4"/>
  <c r="F350" i="4"/>
  <c r="C345" i="1"/>
  <c r="D407" i="4"/>
  <c r="F298" i="4"/>
  <c r="C293" i="1"/>
  <c r="F215" i="4"/>
  <c r="C211" i="1"/>
  <c r="F139" i="4"/>
  <c r="C135" i="1"/>
  <c r="D6" i="4"/>
  <c r="F7" i="4"/>
  <c r="C3" i="1"/>
  <c r="E412" i="4"/>
  <c r="I16" i="3"/>
  <c r="D2" i="1"/>
  <c r="G1065" i="1"/>
  <c r="B192" i="9"/>
  <c r="F141" i="6"/>
  <c r="H28" i="3"/>
  <c r="C1435" i="1"/>
  <c r="G317" i="9"/>
  <c r="E317" i="9" s="1"/>
  <c r="B315" i="9"/>
  <c r="E314" i="9"/>
  <c r="I10" i="3" s="1"/>
  <c r="F245" i="5"/>
  <c r="C1222" i="1"/>
  <c r="G307" i="9"/>
  <c r="E307" i="9" s="1"/>
  <c r="B307" i="9" s="1"/>
  <c r="D176" i="5"/>
  <c r="F177" i="5"/>
  <c r="C1154" i="1"/>
  <c r="F134" i="5"/>
  <c r="C1112" i="1"/>
  <c r="D68" i="5"/>
  <c r="K1450" i="9"/>
  <c r="G313" i="9"/>
  <c r="E313" i="9" s="1"/>
  <c r="B313" i="9" s="1"/>
  <c r="I34" i="3"/>
  <c r="C1517" i="1"/>
  <c r="E68" i="5"/>
  <c r="E635" i="4"/>
  <c r="D629" i="1" s="1"/>
  <c r="D414" i="1"/>
  <c r="F396" i="4"/>
  <c r="C391" i="1"/>
  <c r="F344" i="4"/>
  <c r="C339" i="1"/>
  <c r="F263" i="4"/>
  <c r="C259" i="1"/>
  <c r="F163" i="4"/>
  <c r="C159" i="1"/>
  <c r="F133" i="4"/>
  <c r="C129" i="1"/>
  <c r="D151" i="4"/>
  <c r="I1456" i="1"/>
  <c r="I1451" i="1"/>
  <c r="I1449" i="1"/>
  <c r="I1447" i="1"/>
  <c r="I1444" i="1"/>
  <c r="I1443" i="1"/>
  <c r="I1442" i="1"/>
  <c r="I1441" i="1"/>
  <c r="I1440" i="1"/>
  <c r="I1439" i="1"/>
  <c r="I20" i="3" l="1"/>
  <c r="D985" i="1"/>
  <c r="F7" i="5"/>
  <c r="H990" i="1"/>
  <c r="G990" i="1"/>
  <c r="D147" i="1"/>
  <c r="E289" i="4"/>
  <c r="I17" i="3"/>
  <c r="H148" i="1"/>
  <c r="G148" i="1"/>
  <c r="H17" i="3"/>
  <c r="D289" i="4"/>
  <c r="F151" i="4"/>
  <c r="C147" i="1"/>
  <c r="G1517" i="1"/>
  <c r="H1517" i="1"/>
  <c r="H11" i="3"/>
  <c r="F68" i="5"/>
  <c r="H21" i="3"/>
  <c r="C1046" i="1"/>
  <c r="D6" i="5"/>
  <c r="G1435" i="1"/>
  <c r="H1435" i="1"/>
  <c r="H135" i="1"/>
  <c r="G135" i="1"/>
  <c r="H211" i="1"/>
  <c r="G211" i="1"/>
  <c r="H293" i="1"/>
  <c r="G293" i="1"/>
  <c r="F407" i="4"/>
  <c r="C402" i="1"/>
  <c r="G414" i="1"/>
  <c r="H414" i="1"/>
  <c r="F635" i="4"/>
  <c r="C629" i="1"/>
  <c r="E311" i="9"/>
  <c r="H1214" i="1"/>
  <c r="G1214" i="1"/>
  <c r="H129" i="1"/>
  <c r="G129" i="1"/>
  <c r="H159" i="1"/>
  <c r="G159" i="1"/>
  <c r="H259" i="1"/>
  <c r="G259" i="1"/>
  <c r="H339" i="1"/>
  <c r="G339" i="1"/>
  <c r="H391" i="1"/>
  <c r="G391" i="1"/>
  <c r="I21" i="3"/>
  <c r="D1046" i="1"/>
  <c r="E6" i="5"/>
  <c r="H1112" i="1"/>
  <c r="G1112" i="1"/>
  <c r="H1154" i="1"/>
  <c r="G1154" i="1"/>
  <c r="F176" i="5"/>
  <c r="D175" i="5"/>
  <c r="H22" i="3"/>
  <c r="C1153" i="1"/>
  <c r="H1222" i="1"/>
  <c r="G1222" i="1"/>
  <c r="B317" i="9"/>
  <c r="E316" i="9"/>
  <c r="E639" i="4"/>
  <c r="D407" i="1"/>
  <c r="H3" i="1"/>
  <c r="G3" i="1"/>
  <c r="D412" i="4"/>
  <c r="D290" i="4"/>
  <c r="F6" i="4"/>
  <c r="H16" i="3"/>
  <c r="C2" i="1"/>
  <c r="H345" i="1"/>
  <c r="G345" i="1"/>
  <c r="F408" i="4"/>
  <c r="C403" i="1"/>
  <c r="G522" i="1"/>
  <c r="H522" i="1"/>
  <c r="F636" i="4"/>
  <c r="C630" i="1"/>
  <c r="G1056" i="1"/>
  <c r="H1056" i="1"/>
  <c r="H1096" i="1"/>
  <c r="G1096" i="1"/>
  <c r="G1408" i="1"/>
  <c r="H1408" i="1"/>
  <c r="H9" i="3"/>
  <c r="H985" i="1" l="1"/>
  <c r="G985" i="1"/>
  <c r="E291" i="4"/>
  <c r="D287" i="1" s="1"/>
  <c r="E413" i="4"/>
  <c r="D285" i="1"/>
  <c r="E290" i="4"/>
  <c r="D286" i="1" s="1"/>
  <c r="H1153" i="1"/>
  <c r="G1153" i="1"/>
  <c r="F175" i="5"/>
  <c r="C1152" i="1"/>
  <c r="H278" i="9"/>
  <c r="D984" i="1"/>
  <c r="G629" i="1"/>
  <c r="H629" i="1"/>
  <c r="H402" i="1"/>
  <c r="G402" i="1"/>
  <c r="G1046" i="1"/>
  <c r="H1046" i="1"/>
  <c r="H147" i="1"/>
  <c r="G147" i="1"/>
  <c r="D413" i="4"/>
  <c r="D291" i="4"/>
  <c r="F289" i="4"/>
  <c r="C285" i="1"/>
  <c r="K3" i="9"/>
  <c r="I9" i="3"/>
  <c r="C286" i="1"/>
  <c r="G630" i="1"/>
  <c r="H630" i="1"/>
  <c r="H403" i="1"/>
  <c r="G403" i="1"/>
  <c r="H2" i="1"/>
  <c r="G2" i="1"/>
  <c r="D639" i="4"/>
  <c r="D414" i="4"/>
  <c r="F412" i="4"/>
  <c r="C407" i="1"/>
  <c r="D633" i="1"/>
  <c r="G284" i="9"/>
  <c r="E284" i="9" s="1"/>
  <c r="B284" i="9" s="1"/>
  <c r="G278" i="9"/>
  <c r="F6" i="5"/>
  <c r="C984" i="1"/>
  <c r="N3" i="9"/>
  <c r="I11" i="3"/>
  <c r="E278" i="9" l="1"/>
  <c r="B278" i="9" s="1"/>
  <c r="F290" i="4"/>
  <c r="E415" i="4"/>
  <c r="D410" i="1" s="1"/>
  <c r="E640" i="4"/>
  <c r="D408" i="1"/>
  <c r="E414" i="4"/>
  <c r="D409" i="1" s="1"/>
  <c r="F639" i="4"/>
  <c r="C633" i="1"/>
  <c r="H286" i="1"/>
  <c r="G286" i="1"/>
  <c r="H285" i="1"/>
  <c r="G285" i="1"/>
  <c r="F291" i="4"/>
  <c r="C287" i="1"/>
  <c r="H1152" i="1"/>
  <c r="G1152" i="1"/>
  <c r="H8" i="3"/>
  <c r="G984" i="1"/>
  <c r="H984" i="1"/>
  <c r="H407" i="1"/>
  <c r="G407" i="1"/>
  <c r="F414" i="4"/>
  <c r="C409" i="1"/>
  <c r="D640" i="4"/>
  <c r="D415" i="4"/>
  <c r="F413" i="4"/>
  <c r="C408" i="1"/>
  <c r="E277" i="9" l="1"/>
  <c r="D634" i="1"/>
  <c r="E642" i="4"/>
  <c r="E641" i="4"/>
  <c r="H408" i="1"/>
  <c r="G408" i="1"/>
  <c r="F415" i="4"/>
  <c r="C410" i="1"/>
  <c r="D642" i="4"/>
  <c r="F640" i="4"/>
  <c r="C634" i="1"/>
  <c r="G409" i="1"/>
  <c r="H409" i="1"/>
  <c r="M3" i="9"/>
  <c r="I8" i="3"/>
  <c r="H287" i="1"/>
  <c r="G287" i="1"/>
  <c r="G633" i="1"/>
  <c r="H633" i="1"/>
  <c r="D641" i="4"/>
  <c r="D635" i="1" l="1"/>
  <c r="E645" i="4"/>
  <c r="E646" i="4"/>
  <c r="D636" i="1"/>
  <c r="D645" i="4"/>
  <c r="F641" i="4"/>
  <c r="C635" i="1"/>
  <c r="G410" i="1"/>
  <c r="H410" i="1"/>
  <c r="G634" i="1"/>
  <c r="H634" i="1"/>
  <c r="D646" i="4"/>
  <c r="F642" i="4"/>
  <c r="C636" i="1"/>
  <c r="I19" i="3" l="1"/>
  <c r="D640" i="1"/>
  <c r="G276" i="9"/>
  <c r="E276" i="9" s="1"/>
  <c r="B276" i="9" s="1"/>
  <c r="I18" i="3"/>
  <c r="D639" i="1"/>
  <c r="G636" i="1"/>
  <c r="H636" i="1"/>
  <c r="F646" i="4"/>
  <c r="H19" i="3"/>
  <c r="C640" i="1"/>
  <c r="G635" i="1"/>
  <c r="H635" i="1"/>
  <c r="F645" i="4"/>
  <c r="H18" i="3"/>
  <c r="C639" i="1"/>
  <c r="G639" i="1" l="1"/>
  <c r="H639" i="1"/>
  <c r="H7" i="3"/>
  <c r="G640" i="1"/>
  <c r="H640" i="1"/>
  <c r="J3" i="9" l="1"/>
  <c r="G274" i="9" l="1"/>
  <c r="L272" i="9"/>
  <c r="H274" i="9"/>
  <c r="M272" i="9"/>
  <c r="G18" i="9"/>
  <c r="H18" i="9"/>
  <c r="K5" i="9"/>
  <c r="I7" i="9"/>
  <c r="J8" i="9"/>
  <c r="K9" i="9"/>
  <c r="I11" i="9"/>
  <c r="J12" i="9"/>
  <c r="G15" i="9"/>
  <c r="H16" i="9"/>
  <c r="H17" i="9"/>
  <c r="J5" i="9"/>
  <c r="K6" i="9"/>
  <c r="I8" i="9"/>
  <c r="J9" i="9"/>
  <c r="K10" i="9"/>
  <c r="I12" i="9"/>
  <c r="J13" i="9"/>
  <c r="M15" i="9"/>
  <c r="L16" i="9"/>
  <c r="I17" i="9"/>
  <c r="I6" i="9"/>
  <c r="J7" i="9"/>
  <c r="K8" i="9"/>
  <c r="G16" i="9"/>
  <c r="G17" i="9"/>
  <c r="K13" i="9"/>
  <c r="I5" i="9"/>
  <c r="J6" i="9"/>
  <c r="K7" i="9"/>
  <c r="I9" i="9"/>
  <c r="J10" i="9"/>
  <c r="E10" i="9" s="1"/>
  <c r="B10" i="9" s="1"/>
  <c r="K11" i="9"/>
  <c r="I13" i="9"/>
  <c r="L15" i="9"/>
  <c r="F15" i="9" s="1"/>
  <c r="M16" i="9"/>
  <c r="J17" i="9"/>
  <c r="J11" i="9"/>
  <c r="K12" i="9"/>
  <c r="H15" i="9"/>
  <c r="E5" i="9" l="1"/>
  <c r="B5" i="9" s="1"/>
  <c r="E13" i="9"/>
  <c r="B13" i="9" s="1"/>
  <c r="E17" i="9"/>
  <c r="B17" i="9" s="1"/>
  <c r="E6" i="9"/>
  <c r="B6" i="9" s="1"/>
  <c r="F272" i="9"/>
  <c r="F20" i="9" s="1"/>
  <c r="F16" i="9"/>
  <c r="F14" i="9" s="1"/>
  <c r="B272" i="9"/>
  <c r="E8" i="9"/>
  <c r="B8" i="9" s="1"/>
  <c r="E7" i="9"/>
  <c r="B7" i="9" s="1"/>
  <c r="E9" i="9"/>
  <c r="B9" i="9" s="1"/>
  <c r="E16" i="9"/>
  <c r="E12" i="9"/>
  <c r="B12" i="9" s="1"/>
  <c r="E15" i="9"/>
  <c r="E11" i="9"/>
  <c r="B11" i="9" s="1"/>
  <c r="E18" i="9"/>
  <c r="B18" i="9" s="1"/>
  <c r="E274" i="9"/>
  <c r="B16" i="9" l="1"/>
  <c r="B274" i="9"/>
  <c r="E20" i="9"/>
  <c r="I7" i="3" s="1"/>
  <c r="E4" i="9"/>
  <c r="B15"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<sst xmlns="http://schemas.openxmlformats.org/spreadsheetml/2006/main" count="4369" uniqueCount="3421">
  <si>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</si>
  <si>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</si>
  <si>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</si>
  <si>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</si>
  <si>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</si>
  <si>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</si>
  <si>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</si>
  <si>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</si>
  <si>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</si>
  <si>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</si>
  <si>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</si>
  <si>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</si>
  <si>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</si>
  <si>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</si>
  <si>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</si>
  <si>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</si>
  <si>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</si>
  <si>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</si>
  <si>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</si>
  <si>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</si>
  <si>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</si>
  <si>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</si>
  <si>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</si>
  <si>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</si>
  <si>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</si>
  <si>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</si>
  <si>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</si>
  <si>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</si>
  <si>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</si>
  <si>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</si>
  <si>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</si>
  <si>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SISKU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</si>
  <si>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</si>
  <si>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</si>
  <si>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</si>
  <si>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</si>
  <si>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</si>
  <si>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</si>
  <si>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</si>
  <si>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</si>
  <si>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</si>
  <si>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</si>
  <si>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</si>
  <si>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</si>
  <si>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</si>
  <si>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</si>
  <si>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</si>
  <si>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</si>
  <si>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</si>
  <si>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4868 - OPĆINSKO DRŽAVNO ODVJETNIŠTVO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</si>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</sst>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1217759.01</v>
      </c>
      <c r="D2" s="6">
        <f>'PR-RAS'!E6</f>
        <v>1547904.36</v>
      </c>
      <c r="E2" s="6">
        <v>0</v>
      </c>
      <c r="F2" s="6">
        <v>0</v>
      </c>
      <c r="G2" s="7">
        <f t="shared" ref="G2:G264" si="0">(B2/1000)*(C2*1+D2*2)</f>
        <v>4313.5677300000007</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430.55</v>
      </c>
      <c r="D120" s="1">
        <f>'PR-RAS'!E124</f>
        <v>376.93</v>
      </c>
      <c r="E120" s="1">
        <v>0</v>
      </c>
      <c r="F120" s="1">
        <v>0</v>
      </c>
      <c r="G120" s="2">
        <f t="shared" si="0"/>
        <v>140.94479000000001</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430.55</v>
      </c>
      <c r="D121" s="1">
        <f>'PR-RAS'!E125</f>
        <v>376.93</v>
      </c>
      <c r="E121" s="1">
        <v>0</v>
      </c>
      <c r="F121" s="1">
        <v>0</v>
      </c>
      <c r="G121" s="2">
        <f t="shared" si="0"/>
        <v>142.1292</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430.55</v>
      </c>
      <c r="D123" s="1">
        <f>'PR-RAS'!E127</f>
        <v>376.93</v>
      </c>
      <c r="E123" s="1">
        <v>0</v>
      </c>
      <c r="F123" s="1">
        <v>0</v>
      </c>
      <c r="G123" s="2">
        <f t="shared" si="0"/>
        <v>144.49802</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1217328.46</v>
      </c>
      <c r="D129" s="1">
        <f>'PR-RAS'!E133</f>
        <v>1547527.4300000002</v>
      </c>
      <c r="E129" s="1">
        <v>0</v>
      </c>
      <c r="F129" s="1">
        <v>0</v>
      </c>
      <c r="G129" s="2">
        <f t="shared" si="0"/>
        <v>551985.06496000011</v>
      </c>
      <c r="H129" s="2">
        <f t="shared" si="1"/>
        <v>0.89000000013038516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1217328.46</v>
      </c>
      <c r="D130" s="1">
        <f>'PR-RAS'!E134</f>
        <v>1547527.4300000002</v>
      </c>
      <c r="E130" s="1">
        <v>0</v>
      </c>
      <c r="F130" s="1">
        <v>0</v>
      </c>
      <c r="G130" s="2">
        <f t="shared" si="0"/>
        <v>556297.44828000001</v>
      </c>
      <c r="H130" s="2">
        <f t="shared" si="1"/>
        <v>0.89000000013038516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1209129.8</v>
      </c>
      <c r="D131" s="1">
        <f>'PR-RAS'!E135</f>
        <v>1543413.57</v>
      </c>
      <c r="E131" s="1">
        <v>0</v>
      </c>
      <c r="F131" s="1">
        <v>0</v>
      </c>
      <c r="G131" s="2">
        <f t="shared" si="0"/>
        <v>558474.40220000013</v>
      </c>
      <c r="H131" s="2">
        <f t="shared" si="1"/>
        <v>0.62999999988824129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8198.66</v>
      </c>
      <c r="D132" s="1">
        <f>'PR-RAS'!E136</f>
        <v>4113.8599999999997</v>
      </c>
      <c r="E132" s="1">
        <v>0</v>
      </c>
      <c r="F132" s="1">
        <v>0</v>
      </c>
      <c r="G132" s="2">
        <f t="shared" si="0"/>
        <v>2151.8557799999999</v>
      </c>
      <c r="H132" s="2">
        <f t="shared" si="1"/>
        <v>0.48000000000047294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1206202.7</v>
      </c>
      <c r="D147" s="1">
        <f>'PR-RAS'!E151</f>
        <v>1540818.91</v>
      </c>
      <c r="E147" s="1">
        <v>0</v>
      </c>
      <c r="F147" s="1">
        <v>0</v>
      </c>
      <c r="G147" s="2">
        <f t="shared" si="0"/>
        <v>626024.71591999987</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916860.54</v>
      </c>
      <c r="D148" s="1">
        <f>'PR-RAS'!E152</f>
        <v>1161188.94</v>
      </c>
      <c r="E148" s="1">
        <v>0</v>
      </c>
      <c r="F148" s="1">
        <v>0</v>
      </c>
      <c r="G148" s="2">
        <f t="shared" si="0"/>
        <v>476168.04773999995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774509.45</v>
      </c>
      <c r="D149" s="1">
        <f>'PR-RAS'!E153</f>
        <v>981632.15999999992</v>
      </c>
      <c r="E149" s="1">
        <v>0</v>
      </c>
      <c r="F149" s="1">
        <v>0</v>
      </c>
      <c r="G149" s="2">
        <f t="shared" si="0"/>
        <v>405190.51795999991</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760411.33</v>
      </c>
      <c r="D150" s="1">
        <f>'PR-RAS'!E154</f>
        <v>955560.94</v>
      </c>
      <c r="E150" s="1">
        <v>0</v>
      </c>
      <c r="F150" s="1">
        <v>0</v>
      </c>
      <c r="G150" s="2">
        <f t="shared" si="0"/>
        <v>398058.44828999997</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14098.12</v>
      </c>
      <c r="D152" s="1">
        <f>'PR-RAS'!E156</f>
        <v>26071.22</v>
      </c>
      <c r="E152" s="1">
        <v>0</v>
      </c>
      <c r="F152" s="1">
        <v>0</v>
      </c>
      <c r="G152" s="2">
        <f t="shared" si="0"/>
        <v>10002.324559999999</v>
      </c>
      <c r="H152" s="2">
        <f t="shared" si="1"/>
        <v>0.34000000000196451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20508.04</v>
      </c>
      <c r="D154" s="1">
        <f>'PR-RAS'!E158</f>
        <v>23743.03</v>
      </c>
      <c r="E154" s="1">
        <v>0</v>
      </c>
      <c r="F154" s="1">
        <v>0</v>
      </c>
      <c r="G154" s="2">
        <f t="shared" si="0"/>
        <v>10403.097300000001</v>
      </c>
      <c r="H154" s="2">
        <f t="shared" si="1"/>
        <v>6.9999999999708962E-2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121843.05</v>
      </c>
      <c r="D155" s="1">
        <f>'PR-RAS'!E159</f>
        <v>155813.75</v>
      </c>
      <c r="E155" s="1">
        <v>0</v>
      </c>
      <c r="F155" s="1">
        <v>0</v>
      </c>
      <c r="G155" s="2">
        <f t="shared" si="0"/>
        <v>66754.464699999997</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121843.05</v>
      </c>
      <c r="D157" s="1">
        <f>'PR-RAS'!E161</f>
        <v>155813.75</v>
      </c>
      <c r="E157" s="1">
        <v>0</v>
      </c>
      <c r="F157" s="1">
        <v>0</v>
      </c>
      <c r="G157" s="2">
        <f t="shared" si="0"/>
        <v>67621.405799999993</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288705.94</v>
      </c>
      <c r="D159" s="1">
        <f>'PR-RAS'!E163</f>
        <v>378687.19</v>
      </c>
      <c r="E159" s="1">
        <v>0</v>
      </c>
      <c r="F159" s="1">
        <v>0</v>
      </c>
      <c r="G159" s="2">
        <f t="shared" si="0"/>
        <v>165280.69056000002</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51861.610000000008</v>
      </c>
      <c r="D160" s="1">
        <f>'PR-RAS'!E164</f>
        <v>53301.7</v>
      </c>
      <c r="E160" s="1">
        <v>0</v>
      </c>
      <c r="F160" s="1">
        <v>0</v>
      </c>
      <c r="G160" s="2">
        <f t="shared" si="0"/>
        <v>25195.936590000001</v>
      </c>
      <c r="H160" s="2">
        <f t="shared" si="1"/>
        <v>0.68999999999505235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3493.61</v>
      </c>
      <c r="D161" s="1">
        <f>'PR-RAS'!E165</f>
        <v>4150.2</v>
      </c>
      <c r="E161" s="1">
        <v>0</v>
      </c>
      <c r="F161" s="1">
        <v>0</v>
      </c>
      <c r="G161" s="2">
        <f t="shared" si="0"/>
        <v>1887.0416</v>
      </c>
      <c r="H161" s="2">
        <f t="shared" si="1"/>
        <v>0.58999999999969077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48155.91</v>
      </c>
      <c r="D162" s="1">
        <f>'PR-RAS'!E166</f>
        <v>47262.19</v>
      </c>
      <c r="E162" s="1">
        <v>0</v>
      </c>
      <c r="F162" s="1">
        <v>0</v>
      </c>
      <c r="G162" s="2">
        <f t="shared" si="0"/>
        <v>22971.526690000002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165.9</v>
      </c>
      <c r="D163" s="1">
        <f>'PR-RAS'!E167</f>
        <v>339.11</v>
      </c>
      <c r="E163" s="1">
        <v>0</v>
      </c>
      <c r="F163" s="1">
        <v>0</v>
      </c>
      <c r="G163" s="2">
        <f t="shared" si="0"/>
        <v>136.74744000000001</v>
      </c>
      <c r="H163" s="2">
        <f t="shared" si="1"/>
        <v>0.21000000000000796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46.19</v>
      </c>
      <c r="D164" s="1">
        <f>'PR-RAS'!E168</f>
        <v>1550.2</v>
      </c>
      <c r="E164" s="1">
        <v>0</v>
      </c>
      <c r="F164" s="1">
        <v>0</v>
      </c>
      <c r="G164" s="2">
        <f t="shared" si="0"/>
        <v>512.89417000000003</v>
      </c>
      <c r="H164" s="2">
        <f t="shared" si="1"/>
        <v>0.3900000000000432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31169.789999999997</v>
      </c>
      <c r="D165" s="1">
        <f>'PR-RAS'!E169</f>
        <v>32667.26</v>
      </c>
      <c r="E165" s="1">
        <v>0</v>
      </c>
      <c r="F165" s="1">
        <v>0</v>
      </c>
      <c r="G165" s="2">
        <f t="shared" si="0"/>
        <v>15826.706840000001</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13304.43</v>
      </c>
      <c r="D166" s="1">
        <f>'PR-RAS'!E170</f>
        <v>18066.48</v>
      </c>
      <c r="E166" s="1">
        <v>0</v>
      </c>
      <c r="F166" s="1">
        <v>0</v>
      </c>
      <c r="G166" s="2">
        <f t="shared" si="0"/>
        <v>8157.1693500000001</v>
      </c>
      <c r="H166" s="2">
        <f t="shared" si="1"/>
        <v>0.90999999999985448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17331.09</v>
      </c>
      <c r="D168" s="1">
        <f>'PR-RAS'!E172</f>
        <v>13489.41</v>
      </c>
      <c r="E168" s="1">
        <v>0</v>
      </c>
      <c r="F168" s="1">
        <v>0</v>
      </c>
      <c r="G168" s="2">
        <f t="shared" si="0"/>
        <v>7399.7549700000009</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194.1</v>
      </c>
      <c r="D169" s="1">
        <f>'PR-RAS'!E173</f>
        <v>695.77</v>
      </c>
      <c r="E169" s="1">
        <v>0</v>
      </c>
      <c r="F169" s="1">
        <v>0</v>
      </c>
      <c r="G169" s="2">
        <f t="shared" si="0"/>
        <v>266.38751999999999</v>
      </c>
      <c r="H169" s="2">
        <f t="shared" si="1"/>
        <v>0.33000000000001251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340.17</v>
      </c>
      <c r="D170" s="1">
        <f>'PR-RAS'!E174</f>
        <v>415.6</v>
      </c>
      <c r="E170" s="1">
        <v>0</v>
      </c>
      <c r="F170" s="1">
        <v>0</v>
      </c>
      <c r="G170" s="2">
        <f t="shared" si="0"/>
        <v>197.96153000000004</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202068.15999999997</v>
      </c>
      <c r="D173" s="1">
        <f>'PR-RAS'!E177</f>
        <v>289495.39</v>
      </c>
      <c r="E173" s="1">
        <v>0</v>
      </c>
      <c r="F173" s="1">
        <v>0</v>
      </c>
      <c r="G173" s="2">
        <f t="shared" si="0"/>
        <v>134342.13767999999</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16486.82</v>
      </c>
      <c r="D174" s="1">
        <f>'PR-RAS'!E178</f>
        <v>18372.060000000001</v>
      </c>
      <c r="E174" s="1">
        <v>0</v>
      </c>
      <c r="F174" s="1">
        <v>0</v>
      </c>
      <c r="G174" s="2">
        <f t="shared" si="0"/>
        <v>9208.95262</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2840.91</v>
      </c>
      <c r="D175" s="1">
        <f>'PR-RAS'!E179</f>
        <v>3158.32</v>
      </c>
      <c r="E175" s="1">
        <v>0</v>
      </c>
      <c r="F175" s="1">
        <v>0</v>
      </c>
      <c r="G175" s="2">
        <f t="shared" si="0"/>
        <v>1593.4136999999998</v>
      </c>
      <c r="H175" s="2">
        <f t="shared" si="1"/>
        <v>0.41000000000030923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750.95</v>
      </c>
      <c r="D176" s="1">
        <f>'PR-RAS'!E180</f>
        <v>2217.33</v>
      </c>
      <c r="E176" s="1">
        <v>0</v>
      </c>
      <c r="F176" s="1">
        <v>0</v>
      </c>
      <c r="G176" s="2">
        <f t="shared" si="0"/>
        <v>907.48174999999992</v>
      </c>
      <c r="H176" s="2">
        <f t="shared" si="1"/>
        <v>0.37999999999988177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6400.53</v>
      </c>
      <c r="D177" s="1">
        <f>'PR-RAS'!E181</f>
        <v>8031.12</v>
      </c>
      <c r="E177" s="1">
        <v>0</v>
      </c>
      <c r="F177" s="1">
        <v>0</v>
      </c>
      <c r="G177" s="2">
        <f t="shared" si="0"/>
        <v>3953.4475199999997</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4483.7700000000004</v>
      </c>
      <c r="D178" s="1">
        <f>'PR-RAS'!E182</f>
        <v>5387.79</v>
      </c>
      <c r="E178" s="1">
        <v>0</v>
      </c>
      <c r="F178" s="1">
        <v>0</v>
      </c>
      <c r="G178" s="2">
        <f t="shared" si="0"/>
        <v>2700.9049500000001</v>
      </c>
      <c r="H178" s="2">
        <f t="shared" si="1"/>
        <v>0.43999999999959982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3680.4</v>
      </c>
      <c r="D179" s="1">
        <f>'PR-RAS'!E183</f>
        <v>640.04</v>
      </c>
      <c r="E179" s="1">
        <v>0</v>
      </c>
      <c r="F179" s="1">
        <v>0</v>
      </c>
      <c r="G179" s="2">
        <f t="shared" si="0"/>
        <v>882.96543999999983</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165900.26999999999</v>
      </c>
      <c r="D180" s="1">
        <f>'PR-RAS'!E184</f>
        <v>248636.22</v>
      </c>
      <c r="E180" s="1">
        <v>0</v>
      </c>
      <c r="F180" s="1">
        <v>0</v>
      </c>
      <c r="G180" s="2">
        <f t="shared" si="0"/>
        <v>118707.91508999999</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36.08</v>
      </c>
      <c r="D181" s="1">
        <f>'PR-RAS'!E185</f>
        <v>52.28</v>
      </c>
      <c r="E181" s="1">
        <v>0</v>
      </c>
      <c r="F181" s="1">
        <v>0</v>
      </c>
      <c r="G181" s="2">
        <f t="shared" si="0"/>
        <v>25.315199999999997</v>
      </c>
      <c r="H181" s="2">
        <f t="shared" si="1"/>
        <v>0.35999999999999943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1488.43</v>
      </c>
      <c r="D182" s="1">
        <f>'PR-RAS'!E186</f>
        <v>3000.23</v>
      </c>
      <c r="E182" s="1">
        <v>0</v>
      </c>
      <c r="F182" s="1">
        <v>0</v>
      </c>
      <c r="G182" s="2">
        <f t="shared" si="0"/>
        <v>1355.48909</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315.95</v>
      </c>
      <c r="D183" s="1">
        <f>'PR-RAS'!E187</f>
        <v>518.27</v>
      </c>
      <c r="E183" s="1">
        <v>0</v>
      </c>
      <c r="F183" s="1">
        <v>0</v>
      </c>
      <c r="G183" s="2">
        <f t="shared" si="0"/>
        <v>246.15317999999999</v>
      </c>
      <c r="H183" s="2">
        <f t="shared" si="1"/>
        <v>0.31999999999999318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3290.4300000000003</v>
      </c>
      <c r="D184" s="1">
        <f>'PR-RAS'!E188</f>
        <v>2704.5699999999997</v>
      </c>
      <c r="E184" s="1">
        <v>0</v>
      </c>
      <c r="F184" s="1">
        <v>0</v>
      </c>
      <c r="G184" s="2">
        <f t="shared" si="0"/>
        <v>1592.0213099999999</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529.23</v>
      </c>
      <c r="D186" s="1">
        <f>'PR-RAS'!E190</f>
        <v>701.06</v>
      </c>
      <c r="E186" s="1">
        <v>0</v>
      </c>
      <c r="F186" s="1">
        <v>0</v>
      </c>
      <c r="G186" s="2">
        <f t="shared" si="0"/>
        <v>357.29974999999996</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66.430000000000007</v>
      </c>
      <c r="D187" s="1">
        <f>'PR-RAS'!E191</f>
        <v>245</v>
      </c>
      <c r="E187" s="1">
        <v>0</v>
      </c>
      <c r="F187" s="1">
        <v>0</v>
      </c>
      <c r="G187" s="2">
        <f t="shared" si="0"/>
        <v>103.49598000000002</v>
      </c>
      <c r="H187" s="2">
        <f t="shared" si="1"/>
        <v>0.43000000000000682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1605.95</v>
      </c>
      <c r="D189" s="1">
        <f>'PR-RAS'!E193</f>
        <v>0</v>
      </c>
      <c r="E189" s="1">
        <v>0</v>
      </c>
      <c r="F189" s="1">
        <v>0</v>
      </c>
      <c r="G189" s="2">
        <f t="shared" si="0"/>
        <v>301.91860000000003</v>
      </c>
      <c r="H189" s="2">
        <f t="shared" si="1"/>
        <v>4.9999999999954525E-2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81.03</v>
      </c>
      <c r="D190" s="1">
        <f>'PR-RAS'!E194</f>
        <v>0</v>
      </c>
      <c r="E190" s="1">
        <v>0</v>
      </c>
      <c r="F190" s="1">
        <v>0</v>
      </c>
      <c r="G190" s="2">
        <f t="shared" si="0"/>
        <v>15.31467</v>
      </c>
      <c r="H190" s="2">
        <f t="shared" si="1"/>
        <v>3.0000000000001137E-2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1007.79</v>
      </c>
      <c r="D191" s="1">
        <f>'PR-RAS'!E195</f>
        <v>1758.51</v>
      </c>
      <c r="E191" s="1">
        <v>0</v>
      </c>
      <c r="F191" s="1">
        <v>0</v>
      </c>
      <c r="G191" s="2">
        <f t="shared" si="0"/>
        <v>859.71389999999997</v>
      </c>
      <c r="H191" s="2">
        <f t="shared" si="1"/>
        <v>0.70000000000004547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636.22</v>
      </c>
      <c r="D192" s="1">
        <f>'PR-RAS'!E196</f>
        <v>942.78</v>
      </c>
      <c r="E192" s="1">
        <v>0</v>
      </c>
      <c r="F192" s="1">
        <v>0</v>
      </c>
      <c r="G192" s="2">
        <f t="shared" si="0"/>
        <v>481.65997999999996</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404.5</v>
      </c>
      <c r="D198" s="1">
        <f>'PR-RAS'!E202</f>
        <v>308.85000000000002</v>
      </c>
      <c r="E198" s="1">
        <v>0</v>
      </c>
      <c r="F198" s="1">
        <v>0</v>
      </c>
      <c r="G198" s="2">
        <f t="shared" si="0"/>
        <v>201.3734</v>
      </c>
      <c r="H198" s="2">
        <f t="shared" si="1"/>
        <v>0.64999999999997726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404.5</v>
      </c>
      <c r="D204" s="1">
        <f>'PR-RAS'!E208</f>
        <v>308.85000000000002</v>
      </c>
      <c r="E204" s="1">
        <v>0</v>
      </c>
      <c r="F204" s="1">
        <v>0</v>
      </c>
      <c r="G204" s="2">
        <f t="shared" si="0"/>
        <v>207.50660000000002</v>
      </c>
      <c r="H204" s="2">
        <f t="shared" si="1"/>
        <v>0.64999999999997726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231.72</v>
      </c>
      <c r="D206" s="1">
        <f>'PR-RAS'!E210</f>
        <v>633.92999999999995</v>
      </c>
      <c r="E206" s="1">
        <v>0</v>
      </c>
      <c r="F206" s="1">
        <v>0</v>
      </c>
      <c r="G206" s="2">
        <f t="shared" si="0"/>
        <v>307.41389999999996</v>
      </c>
      <c r="H206" s="2">
        <f t="shared" si="1"/>
        <v>0.35000000000005116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231.71</v>
      </c>
      <c r="D207" s="1">
        <f>'PR-RAS'!E211</f>
        <v>633.55999999999995</v>
      </c>
      <c r="E207" s="1">
        <v>0</v>
      </c>
      <c r="F207" s="1">
        <v>0</v>
      </c>
      <c r="G207" s="2">
        <f t="shared" si="0"/>
        <v>308.75897999999995</v>
      </c>
      <c r="H207" s="2">
        <f t="shared" si="1"/>
        <v>0.73000000000004661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0.37</v>
      </c>
      <c r="E209" s="1">
        <v>0</v>
      </c>
      <c r="F209" s="1">
        <v>0</v>
      </c>
      <c r="G209" s="2">
        <f t="shared" si="0"/>
        <v>0.156</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1206202.7</v>
      </c>
      <c r="D285" s="1">
        <f>'PR-RAS'!E289</f>
        <v>1540818.91</v>
      </c>
      <c r="E285" s="1">
        <v>0</v>
      </c>
      <c r="F285" s="1">
        <v>0</v>
      </c>
      <c r="G285" s="2">
        <f t="shared" si="8"/>
        <v>1217746.7076799998</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11556.310000000056</v>
      </c>
      <c r="D286" s="1">
        <f>'PR-RAS'!E290</f>
        <v>7085.4500000001863</v>
      </c>
      <c r="E286" s="1">
        <v>0</v>
      </c>
      <c r="F286" s="1">
        <v>0</v>
      </c>
      <c r="G286" s="2">
        <f t="shared" si="8"/>
        <v>7332.2548500001212</v>
      </c>
      <c r="H286" s="2">
        <f t="shared" si="9"/>
        <v>0.76000000024214387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12057</v>
      </c>
      <c r="D289" s="1">
        <f>'PR-RAS'!E293</f>
        <v>6694.69</v>
      </c>
      <c r="E289" s="1">
        <v>0</v>
      </c>
      <c r="F289" s="1">
        <v>0</v>
      </c>
      <c r="G289" s="2">
        <f t="shared" si="8"/>
        <v>7328.5574399999987</v>
      </c>
      <c r="H289" s="2">
        <f t="shared" si="9"/>
        <v>0.31000000000040018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2994.5699999999997</v>
      </c>
      <c r="D345" s="1">
        <f>'PR-RAS'!E350</f>
        <v>1142.5</v>
      </c>
      <c r="E345" s="1">
        <v>0</v>
      </c>
      <c r="F345" s="1">
        <v>0</v>
      </c>
      <c r="G345" s="2">
        <f t="shared" si="8"/>
        <v>1816.1720799999998</v>
      </c>
      <c r="H345" s="2">
        <f t="shared" si="9"/>
        <v>0.93000000000029104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2994.5699999999997</v>
      </c>
      <c r="D358" s="1">
        <f>'PR-RAS'!E363</f>
        <v>1142.5</v>
      </c>
      <c r="E358" s="1">
        <v>0</v>
      </c>
      <c r="F358" s="1">
        <v>0</v>
      </c>
      <c r="G358" s="2">
        <f t="shared" si="8"/>
        <v>1884.8064899999997</v>
      </c>
      <c r="H358" s="2">
        <f t="shared" si="9"/>
        <v>0.93000000000029104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2994.5699999999997</v>
      </c>
      <c r="D364" s="1">
        <f>'PR-RAS'!E369</f>
        <v>1142.5</v>
      </c>
      <c r="E364" s="1">
        <v>0</v>
      </c>
      <c r="F364" s="1">
        <v>0</v>
      </c>
      <c r="G364" s="2">
        <f t="shared" si="8"/>
        <v>1916.4839099999999</v>
      </c>
      <c r="H364" s="2">
        <f t="shared" si="9"/>
        <v>0.93000000000029104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1610.06</v>
      </c>
      <c r="D365" s="1">
        <f>'PR-RAS'!E370</f>
        <v>818.75</v>
      </c>
      <c r="E365" s="1">
        <v>0</v>
      </c>
      <c r="F365" s="1">
        <v>0</v>
      </c>
      <c r="G365" s="2">
        <f t="shared" si="8"/>
        <v>1182.11184</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943.33</v>
      </c>
      <c r="D366" s="1">
        <f>'PR-RAS'!E371</f>
        <v>323.75</v>
      </c>
      <c r="E366" s="1">
        <v>0</v>
      </c>
      <c r="F366" s="1">
        <v>0</v>
      </c>
      <c r="G366" s="2">
        <f t="shared" si="8"/>
        <v>580.65294999999992</v>
      </c>
      <c r="H366" s="2">
        <f t="shared" si="9"/>
        <v>0.58000000000004093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441.18</v>
      </c>
      <c r="D367" s="1">
        <f>'PR-RAS'!E372</f>
        <v>0</v>
      </c>
      <c r="E367" s="1">
        <v>0</v>
      </c>
      <c r="F367" s="1">
        <v>0</v>
      </c>
      <c r="G367" s="2">
        <f t="shared" si="8"/>
        <v>161.47188</v>
      </c>
      <c r="H367" s="2">
        <f t="shared" si="9"/>
        <v>0.18000000000000682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2994.5699999999997</v>
      </c>
      <c r="D403" s="1">
        <f>'PR-RAS'!E408</f>
        <v>1142.5</v>
      </c>
      <c r="E403" s="1">
        <v>0</v>
      </c>
      <c r="F403" s="1">
        <v>0</v>
      </c>
      <c r="G403" s="2">
        <f t="shared" si="8"/>
        <v>2122.3871399999998</v>
      </c>
      <c r="H403" s="2">
        <f t="shared" si="9"/>
        <v>0.93000000000029104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1217759.01</v>
      </c>
      <c r="D407" s="1">
        <f>'PR-RAS'!E412</f>
        <v>1547904.36</v>
      </c>
      <c r="E407" s="1">
        <v>0</v>
      </c>
      <c r="F407" s="1">
        <v>0</v>
      </c>
      <c r="G407" s="2">
        <f t="shared" si="8"/>
        <v>1751308.4983800002</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1209197.27</v>
      </c>
      <c r="D408" s="1">
        <f>'PR-RAS'!E413</f>
        <v>1541961.41</v>
      </c>
      <c r="E408" s="1">
        <v>0</v>
      </c>
      <c r="F408" s="1">
        <v>0</v>
      </c>
      <c r="G408" s="2">
        <f t="shared" si="8"/>
        <v>1747299.8766299998</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8561.7399999999907</v>
      </c>
      <c r="D409" s="1">
        <f>'PR-RAS'!E414</f>
        <v>5942.9500000001863</v>
      </c>
      <c r="E409" s="1">
        <v>0</v>
      </c>
      <c r="F409" s="1">
        <v>0</v>
      </c>
      <c r="G409" s="2">
        <f t="shared" si="8"/>
        <v>8342.6371200001468</v>
      </c>
      <c r="H409" s="2">
        <f t="shared" si="9"/>
        <v>0.30999999982304871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12057</v>
      </c>
      <c r="D412" s="1">
        <f>'PR-RAS'!E417</f>
        <v>6694.69</v>
      </c>
      <c r="E412" s="1">
        <v>0</v>
      </c>
      <c r="F412" s="1">
        <v>0</v>
      </c>
      <c r="G412" s="2">
        <f t="shared" si="8"/>
        <v>10458.462179999999</v>
      </c>
      <c r="H412" s="2">
        <f t="shared" si="9"/>
        <v>0.31000000000040018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3199.43</v>
      </c>
      <c r="D522" s="1">
        <f>'PR-RAS'!E528</f>
        <v>3295.11</v>
      </c>
      <c r="E522" s="1">
        <v>0</v>
      </c>
      <c r="F522" s="1">
        <v>0</v>
      </c>
      <c r="G522" s="2">
        <f t="shared" ref="G522:G809" si="10">(B522/1000)*(C522*1+D522*2)</f>
        <v>5100.4076500000001</v>
      </c>
      <c r="H522" s="2">
        <f t="shared" ref="H522:H809" si="11">ABS(C522-ROUND(C522,0))+ABS(D522-ROUND(D522,0))</f>
        <v>0.53999999999996362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3199.43</v>
      </c>
      <c r="D587" s="1">
        <f>'PR-RAS'!E593</f>
        <v>3295.11</v>
      </c>
      <c r="E587" s="1">
        <v>0</v>
      </c>
      <c r="F587" s="1">
        <v>0</v>
      </c>
      <c r="G587" s="2">
        <f t="shared" si="10"/>
        <v>5736.7348999999995</v>
      </c>
      <c r="H587" s="2">
        <f t="shared" si="11"/>
        <v>0.53999999999996362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3199.43</v>
      </c>
      <c r="D599" s="1">
        <f>'PR-RAS'!E605</f>
        <v>3295.11</v>
      </c>
      <c r="E599" s="1">
        <v>0</v>
      </c>
      <c r="F599" s="1">
        <v>0</v>
      </c>
      <c r="G599" s="2">
        <f t="shared" si="10"/>
        <v>5854.2106999999996</v>
      </c>
      <c r="H599" s="2">
        <f t="shared" si="11"/>
        <v>0.53999999999996362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3199.43</v>
      </c>
      <c r="D602" s="1">
        <f>'PR-RAS'!E608</f>
        <v>3295.11</v>
      </c>
      <c r="E602" s="1">
        <v>0</v>
      </c>
      <c r="F602" s="1">
        <v>0</v>
      </c>
      <c r="G602" s="2">
        <f t="shared" si="10"/>
        <v>5883.5796499999997</v>
      </c>
      <c r="H602" s="2">
        <f t="shared" si="11"/>
        <v>0.53999999999996362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3199.43</v>
      </c>
      <c r="D630" s="1">
        <f>'PR-RAS'!E636</f>
        <v>3295.11</v>
      </c>
      <c r="E630" s="1">
        <v>0</v>
      </c>
      <c r="F630" s="1">
        <v>0</v>
      </c>
      <c r="G630" s="2">
        <f t="shared" si="10"/>
        <v>6157.6898499999998</v>
      </c>
      <c r="H630" s="2">
        <f t="shared" si="11"/>
        <v>0.53999999999996362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1217759.01</v>
      </c>
      <c r="D633" s="1">
        <f>'PR-RAS'!E639</f>
        <v>1547904.36</v>
      </c>
      <c r="E633" s="1">
        <v>0</v>
      </c>
      <c r="F633" s="1">
        <v>0</v>
      </c>
      <c r="G633" s="2">
        <f t="shared" si="10"/>
        <v>2726174.8053600001</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1212396.7</v>
      </c>
      <c r="D634" s="1">
        <f>'PR-RAS'!E640</f>
        <v>1545256.52</v>
      </c>
      <c r="E634" s="1">
        <v>0</v>
      </c>
      <c r="F634" s="1">
        <v>0</v>
      </c>
      <c r="G634" s="2">
        <f t="shared" si="10"/>
        <v>2723741.8654200002</v>
      </c>
      <c r="H634" s="2">
        <f t="shared" si="11"/>
        <v>0.78000000002793968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5362.3100000000559</v>
      </c>
      <c r="D635" s="1">
        <f>'PR-RAS'!E641</f>
        <v>2647.8400000000838</v>
      </c>
      <c r="E635" s="1">
        <v>0</v>
      </c>
      <c r="F635" s="1">
        <v>0</v>
      </c>
      <c r="G635" s="2">
        <f t="shared" si="10"/>
        <v>6757.1656600001415</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12057</v>
      </c>
      <c r="D638" s="1">
        <f>'PR-RAS'!E644</f>
        <v>6694.69</v>
      </c>
      <c r="E638" s="1">
        <v>0</v>
      </c>
      <c r="F638" s="1">
        <v>0</v>
      </c>
      <c r="G638" s="2">
        <f t="shared" si="10"/>
        <v>16209.344059999999</v>
      </c>
      <c r="H638" s="2">
        <f t="shared" si="11"/>
        <v>0.31000000000040018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6694.6899999999441</v>
      </c>
      <c r="D640" s="1">
        <f>'PR-RAS'!E646</f>
        <v>4046.8499999999158</v>
      </c>
      <c r="E640" s="1">
        <v>0</v>
      </c>
      <c r="F640" s="1">
        <v>0</v>
      </c>
      <c r="G640" s="2">
        <f t="shared" si="10"/>
        <v>9449.7812099998573</v>
      </c>
      <c r="H640" s="2">
        <f t="shared" si="11"/>
        <v>0.46000000014009856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83409.27</v>
      </c>
      <c r="D641" s="1">
        <f>'PR-RAS'!E647</f>
        <v>125439.2</v>
      </c>
      <c r="E641" s="1">
        <v>0</v>
      </c>
      <c r="F641" s="1">
        <v>0</v>
      </c>
      <c r="G641" s="2">
        <f t="shared" si="10"/>
        <v>213944.10879999999</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4890.0200000000004</v>
      </c>
      <c r="D642" s="1">
        <f>'PR-RAS'!E649</f>
        <v>11768.25</v>
      </c>
      <c r="E642" s="1">
        <v>0</v>
      </c>
      <c r="F642" s="1">
        <v>0</v>
      </c>
      <c r="G642" s="2">
        <f t="shared" si="10"/>
        <v>18221.39932</v>
      </c>
      <c r="H642" s="2">
        <f t="shared" si="11"/>
        <v>0.27000000000043656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75887.899999999994</v>
      </c>
      <c r="D643" s="1">
        <f>'PR-RAS'!E650</f>
        <v>219858.31</v>
      </c>
      <c r="E643" s="1">
        <v>0</v>
      </c>
      <c r="F643" s="1">
        <v>0</v>
      </c>
      <c r="G643" s="2">
        <f t="shared" si="10"/>
        <v>331018.10184000002</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69009.67</v>
      </c>
      <c r="D644" s="1">
        <f>'PR-RAS'!E651</f>
        <v>229890.11</v>
      </c>
      <c r="E644" s="1">
        <v>0</v>
      </c>
      <c r="F644" s="1">
        <v>0</v>
      </c>
      <c r="G644" s="2">
        <f t="shared" si="10"/>
        <v>340011.89926999999</v>
      </c>
      <c r="H644" s="2">
        <f t="shared" si="11"/>
        <v>0.43999999998777639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11768.25</v>
      </c>
      <c r="D645" s="1">
        <f>'PR-RAS'!E652</f>
        <v>1736.4500000000116</v>
      </c>
      <c r="E645" s="1">
        <v>0</v>
      </c>
      <c r="F645" s="1">
        <v>0</v>
      </c>
      <c r="G645" s="2">
        <f t="shared" si="10"/>
        <v>9815.300600000015</v>
      </c>
      <c r="H645" s="2">
        <f t="shared" si="11"/>
        <v>0.70000000001164153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51</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47</v>
      </c>
      <c r="E649" s="1">
        <v>0</v>
      </c>
      <c r="F649" s="1">
        <v>0</v>
      </c>
      <c r="G649" s="2">
        <f t="shared" si="10"/>
        <v>90.072000000000003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1611.07</v>
      </c>
      <c r="D710" s="1">
        <f>'PR-RAS'!E717</f>
        <v>1182</v>
      </c>
      <c r="E710" s="1">
        <v>0</v>
      </c>
      <c r="F710" s="1">
        <v>0</v>
      </c>
      <c r="G710" s="2">
        <f t="shared" si="10"/>
        <v>2818.3246299999996</v>
      </c>
      <c r="H710" s="2">
        <f t="shared" si="11"/>
        <v>6.9999999999936335E-2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48155.91</v>
      </c>
      <c r="D711" s="1">
        <f>'PR-RAS'!E718</f>
        <v>47262.19</v>
      </c>
      <c r="E711" s="1">
        <v>0</v>
      </c>
      <c r="F711" s="1">
        <v>0</v>
      </c>
      <c r="G711" s="2">
        <f t="shared" si="10"/>
        <v>101303.0059</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2787.18</v>
      </c>
      <c r="D713" s="1">
        <f>'PR-RAS'!E720</f>
        <v>640.04</v>
      </c>
      <c r="E713" s="1">
        <v>0</v>
      </c>
      <c r="F713" s="1">
        <v>0</v>
      </c>
      <c r="G713" s="2">
        <f t="shared" si="10"/>
        <v>2895.8891199999998</v>
      </c>
      <c r="H713" s="2">
        <f t="shared" si="11"/>
        <v>0.21999999999979991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153.12</v>
      </c>
      <c r="E715" s="1">
        <v>0</v>
      </c>
      <c r="F715" s="1">
        <v>0</v>
      </c>
      <c r="G715" s="2">
        <f t="shared" si="10"/>
        <v>218.65536</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18399.95</v>
      </c>
      <c r="D716" s="1">
        <f>'PR-RAS'!E723</f>
        <v>16174.83</v>
      </c>
      <c r="E716" s="1">
        <v>0</v>
      </c>
      <c r="F716" s="1">
        <v>0</v>
      </c>
      <c r="G716" s="2">
        <f t="shared" si="10"/>
        <v>36285.971149999998</v>
      </c>
      <c r="H716" s="2">
        <f t="shared" si="11"/>
        <v>0.21999999999934516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404.5</v>
      </c>
      <c r="D741" s="1">
        <f>'PR-RAS'!E748</f>
        <v>308.85000000000002</v>
      </c>
      <c r="E741" s="1">
        <v>0</v>
      </c>
      <c r="F741" s="1">
        <v>0</v>
      </c>
      <c r="G741" s="2">
        <f t="shared" si="10"/>
        <v>756.428</v>
      </c>
      <c r="H741" s="2">
        <f t="shared" si="11"/>
        <v>0.64999999999997726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3199.43</v>
      </c>
      <c r="D951" s="1">
        <f>'PR-RAS'!E958</f>
        <v>3295.11</v>
      </c>
      <c r="E951" s="1">
        <v>0</v>
      </c>
      <c r="F951" s="1">
        <v>0</v>
      </c>
      <c r="G951" s="2">
        <f t="shared" si="18"/>
        <v>9300.1674999999996</v>
      </c>
      <c r="H951" s="2">
        <f t="shared" si="19"/>
        <v>0.53999999999996362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11971.14</v>
      </c>
      <c r="D978" s="1">
        <f>'PR-RAS'!E987</f>
        <v>8676.0300000000007</v>
      </c>
      <c r="E978" s="1">
        <v>0</v>
      </c>
      <c r="F978" s="1">
        <v>0</v>
      </c>
      <c r="G978" s="2">
        <f t="shared" si="18"/>
        <v>28648.7664</v>
      </c>
      <c r="H978" s="2">
        <f t="shared" si="19"/>
        <v>0.17000000000007276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228268.81999999995</v>
      </c>
      <c r="D984" s="6">
        <f>BILANCA!E6</f>
        <v>160963.75</v>
      </c>
      <c r="E984" s="6">
        <v>0</v>
      </c>
      <c r="F984" s="6">
        <v>0</v>
      </c>
      <c r="G984" s="7">
        <f t="shared" ref="G984:G1241" si="22">B984/1000*C984+B984/500*D984</f>
        <v>550.19632000000001</v>
      </c>
      <c r="H984" s="7">
        <f t="shared" si="19"/>
        <v>0.43000000005122274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130983.70999999996</v>
      </c>
      <c r="D985" s="1">
        <f>BILANCA!E7</f>
        <v>29769.219999999987</v>
      </c>
      <c r="E985" s="1">
        <v>0</v>
      </c>
      <c r="F985" s="1">
        <v>0</v>
      </c>
      <c r="G985" s="2">
        <f t="shared" si="22"/>
        <v>381.04429999999991</v>
      </c>
      <c r="H985" s="2">
        <f t="shared" si="19"/>
        <v>0.51000000002386514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130983.70999999996</v>
      </c>
      <c r="D990" s="1">
        <f>BILANCA!E12</f>
        <v>29769.219999999987</v>
      </c>
      <c r="E990" s="1">
        <v>0</v>
      </c>
      <c r="F990" s="1">
        <v>0</v>
      </c>
      <c r="G990" s="2">
        <f t="shared" si="22"/>
        <v>1333.6550499999994</v>
      </c>
      <c r="H990" s="2">
        <f t="shared" si="19"/>
        <v>0.51000000002386514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86438.84</v>
      </c>
      <c r="D991" s="1">
        <f>BILANCA!E13</f>
        <v>0</v>
      </c>
      <c r="E991" s="1">
        <v>0</v>
      </c>
      <c r="F991" s="1">
        <v>0</v>
      </c>
      <c r="G991" s="2">
        <f t="shared" si="22"/>
        <v>691.51071999999999</v>
      </c>
      <c r="H991" s="2">
        <f t="shared" si="19"/>
        <v>0.16000000000349246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130473.72</v>
      </c>
      <c r="D993" s="1">
        <f>BILANCA!E15</f>
        <v>0</v>
      </c>
      <c r="E993" s="1">
        <v>0</v>
      </c>
      <c r="F993" s="1">
        <v>0</v>
      </c>
      <c r="G993" s="2">
        <f t="shared" si="22"/>
        <v>1304.7372</v>
      </c>
      <c r="H993" s="2">
        <f t="shared" si="19"/>
        <v>0.27999999999883585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44034.879999999997</v>
      </c>
      <c r="D996" s="1">
        <f>BILANCA!E18</f>
        <v>0</v>
      </c>
      <c r="E996" s="1">
        <v>0</v>
      </c>
      <c r="F996" s="1">
        <v>0</v>
      </c>
      <c r="G996" s="2">
        <f t="shared" si="22"/>
        <v>572.45343999999989</v>
      </c>
      <c r="H996" s="2">
        <f t="shared" si="19"/>
        <v>0.12000000000261934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26991.319999999978</v>
      </c>
      <c r="D997" s="1">
        <f>BILANCA!E19</f>
        <v>21401.579999999987</v>
      </c>
      <c r="E997" s="1">
        <v>0</v>
      </c>
      <c r="F997" s="1">
        <v>0</v>
      </c>
      <c r="G997" s="2">
        <f t="shared" si="22"/>
        <v>977.12271999999939</v>
      </c>
      <c r="H997" s="2">
        <f t="shared" si="19"/>
        <v>0.73999999999068677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99923.14</v>
      </c>
      <c r="D998" s="1">
        <f>BILANCA!E20</f>
        <v>105568.28</v>
      </c>
      <c r="E998" s="1">
        <v>0</v>
      </c>
      <c r="F998" s="1">
        <v>0</v>
      </c>
      <c r="G998" s="2">
        <f t="shared" si="22"/>
        <v>4665.8954999999996</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3372.15</v>
      </c>
      <c r="D999" s="1">
        <f>BILANCA!E21</f>
        <v>3695.91</v>
      </c>
      <c r="E999" s="1">
        <v>0</v>
      </c>
      <c r="F999" s="1">
        <v>0</v>
      </c>
      <c r="G999" s="2">
        <f t="shared" si="22"/>
        <v>172.22352000000001</v>
      </c>
      <c r="H999" s="2">
        <f t="shared" si="19"/>
        <v>0.24000000000023647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1551.15</v>
      </c>
      <c r="D1000" s="1">
        <f>BILANCA!E22</f>
        <v>1551.15</v>
      </c>
      <c r="E1000" s="1">
        <v>0</v>
      </c>
      <c r="F1000" s="1">
        <v>0</v>
      </c>
      <c r="G1000" s="2">
        <f t="shared" si="22"/>
        <v>79.108650000000011</v>
      </c>
      <c r="H1000" s="2">
        <f t="shared" si="19"/>
        <v>0.3000000000001819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5354.7</v>
      </c>
      <c r="D1004" s="1">
        <f>BILANCA!E26</f>
        <v>5354.7</v>
      </c>
      <c r="E1004" s="1">
        <v>0</v>
      </c>
      <c r="F1004" s="1">
        <v>0</v>
      </c>
      <c r="G1004" s="2">
        <f t="shared" si="22"/>
        <v>337.34609999999998</v>
      </c>
      <c r="H1004" s="2">
        <f t="shared" si="19"/>
        <v>0.6000000000003638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83209.820000000007</v>
      </c>
      <c r="D1006" s="1">
        <f>BILANCA!E28</f>
        <v>94768.46</v>
      </c>
      <c r="E1006" s="1">
        <v>0</v>
      </c>
      <c r="F1006" s="1">
        <v>0</v>
      </c>
      <c r="G1006" s="2">
        <f t="shared" si="22"/>
        <v>6273.1750200000006</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11714.699999999997</v>
      </c>
      <c r="D1007" s="1">
        <f>BILANCA!E29</f>
        <v>8367.64</v>
      </c>
      <c r="E1007" s="1">
        <v>0</v>
      </c>
      <c r="F1007" s="1">
        <v>0</v>
      </c>
      <c r="G1007" s="2">
        <f t="shared" si="22"/>
        <v>682.79951999999992</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33513.24</v>
      </c>
      <c r="D1008" s="1">
        <f>BILANCA!E30</f>
        <v>33513.24</v>
      </c>
      <c r="E1008" s="1">
        <v>0</v>
      </c>
      <c r="F1008" s="1">
        <v>0</v>
      </c>
      <c r="G1008" s="2">
        <f t="shared" si="22"/>
        <v>2513.4929999999999</v>
      </c>
      <c r="H1008" s="2">
        <f t="shared" si="19"/>
        <v>0.47999999999592546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21798.54</v>
      </c>
      <c r="D1012" s="1">
        <f>BILANCA!E34</f>
        <v>25145.599999999999</v>
      </c>
      <c r="E1012" s="1">
        <v>0</v>
      </c>
      <c r="F1012" s="1">
        <v>0</v>
      </c>
      <c r="G1012" s="2">
        <f t="shared" si="22"/>
        <v>2090.6024600000001</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5838.8499999999985</v>
      </c>
      <c r="D1023" s="1">
        <f>BILANCA!E45</f>
        <v>0</v>
      </c>
      <c r="E1023" s="1">
        <v>0</v>
      </c>
      <c r="F1023" s="1">
        <v>0</v>
      </c>
      <c r="G1023" s="2">
        <f t="shared" si="22"/>
        <v>233.55399999999995</v>
      </c>
      <c r="H1023" s="2">
        <f t="shared" si="19"/>
        <v>0.15000000000145519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33086.85</v>
      </c>
      <c r="D1028" s="1">
        <f>BILANCA!E50</f>
        <v>38925.699999999997</v>
      </c>
      <c r="E1028" s="1">
        <v>0</v>
      </c>
      <c r="F1028" s="1">
        <v>0</v>
      </c>
      <c r="G1028" s="2">
        <f t="shared" si="22"/>
        <v>4992.2212499999996</v>
      </c>
      <c r="H1028" s="2">
        <f t="shared" si="19"/>
        <v>0.45000000000436557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5704.81</v>
      </c>
      <c r="D1032" s="1">
        <f>BILANCA!E54</f>
        <v>5758.67</v>
      </c>
      <c r="E1032" s="1">
        <v>0</v>
      </c>
      <c r="F1032" s="1">
        <v>0</v>
      </c>
      <c r="G1032" s="2">
        <f t="shared" si="22"/>
        <v>843.88535000000013</v>
      </c>
      <c r="H1032" s="2">
        <f t="shared" si="19"/>
        <v>0.51999999999952706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5704.81</v>
      </c>
      <c r="D1033" s="1">
        <f>BILANCA!E55</f>
        <v>5758.67</v>
      </c>
      <c r="E1033" s="1">
        <v>0</v>
      </c>
      <c r="F1033" s="1">
        <v>0</v>
      </c>
      <c r="G1033" s="2">
        <f t="shared" si="22"/>
        <v>861.10750000000007</v>
      </c>
      <c r="H1033" s="2">
        <f t="shared" si="19"/>
        <v>0.51999999999952706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97285.11</v>
      </c>
      <c r="D1046" s="1">
        <f>BILANCA!E68</f>
        <v>131194.53</v>
      </c>
      <c r="E1046" s="1">
        <v>0</v>
      </c>
      <c r="F1046" s="1">
        <v>0</v>
      </c>
      <c r="G1046" s="2">
        <f t="shared" si="22"/>
        <v>22659.472710000002</v>
      </c>
      <c r="H1046" s="2">
        <f t="shared" si="19"/>
        <v>0.58000000000174623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11768.25</v>
      </c>
      <c r="D1047" s="1">
        <f>BILANCA!E69</f>
        <v>1736.45</v>
      </c>
      <c r="E1047" s="1">
        <v>0</v>
      </c>
      <c r="F1047" s="1">
        <v>0</v>
      </c>
      <c r="G1047" s="2">
        <f t="shared" si="22"/>
        <v>975.43360000000007</v>
      </c>
      <c r="H1047" s="2">
        <f t="shared" si="19"/>
        <v>0.70000000000004547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11748.08</v>
      </c>
      <c r="D1048" s="1">
        <f>BILANCA!E70</f>
        <v>1687.66</v>
      </c>
      <c r="E1048" s="1">
        <v>0</v>
      </c>
      <c r="F1048" s="1">
        <v>0</v>
      </c>
      <c r="G1048" s="2">
        <f t="shared" si="22"/>
        <v>983.02100000000007</v>
      </c>
      <c r="H1048" s="2">
        <f t="shared" si="19"/>
        <v>0.41999999999984539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11748.08</v>
      </c>
      <c r="D1050" s="1">
        <f>BILANCA!E72</f>
        <v>1687.66</v>
      </c>
      <c r="E1050" s="1">
        <v>0</v>
      </c>
      <c r="F1050" s="1">
        <v>0</v>
      </c>
      <c r="G1050" s="2">
        <f t="shared" si="22"/>
        <v>1013.2678000000001</v>
      </c>
      <c r="H1050" s="2">
        <f t="shared" si="19"/>
        <v>0.41999999999984539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20.170000000000002</v>
      </c>
      <c r="D1054" s="1">
        <f>BILANCA!E76</f>
        <v>48.79</v>
      </c>
      <c r="E1054" s="1">
        <v>0</v>
      </c>
      <c r="F1054" s="1">
        <v>0</v>
      </c>
      <c r="G1054" s="2">
        <f t="shared" si="22"/>
        <v>8.3602499999999988</v>
      </c>
      <c r="H1054" s="2">
        <f t="shared" si="19"/>
        <v>0.38000000000000256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2107.59</v>
      </c>
      <c r="D1056" s="1">
        <f>BILANCA!E78</f>
        <v>4018.88</v>
      </c>
      <c r="E1056" s="1">
        <v>0</v>
      </c>
      <c r="F1056" s="1">
        <v>0</v>
      </c>
      <c r="G1056" s="2">
        <f t="shared" si="22"/>
        <v>740.61054999999999</v>
      </c>
      <c r="H1056" s="2">
        <f t="shared" si="19"/>
        <v>0.52999999999974534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2107.59</v>
      </c>
      <c r="D1064" s="1">
        <f>BILANCA!E86</f>
        <v>4018.88</v>
      </c>
      <c r="E1064" s="1">
        <v>0</v>
      </c>
      <c r="F1064" s="1">
        <v>0</v>
      </c>
      <c r="G1064" s="2">
        <f t="shared" si="22"/>
        <v>821.77335000000005</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83409.27</v>
      </c>
      <c r="D1148" s="1">
        <f>BILANCA!E170</f>
        <v>125439.2</v>
      </c>
      <c r="E1148" s="1">
        <v>0</v>
      </c>
      <c r="F1148" s="1">
        <v>0</v>
      </c>
      <c r="G1148" s="2">
        <f t="shared" si="22"/>
        <v>55157.465550000001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83409.27</v>
      </c>
      <c r="D1151" s="1">
        <f>BILANCA!E173</f>
        <v>125439.2</v>
      </c>
      <c r="E1151" s="1">
        <v>0</v>
      </c>
      <c r="F1151" s="1">
        <v>0</v>
      </c>
      <c r="G1151" s="2">
        <f t="shared" si="22"/>
        <v>56160.328560000002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228268.82</v>
      </c>
      <c r="D1152" s="1">
        <f>BILANCA!E175</f>
        <v>160963.75</v>
      </c>
      <c r="E1152" s="1">
        <v>0</v>
      </c>
      <c r="F1152" s="1">
        <v>0</v>
      </c>
      <c r="G1152" s="2">
        <f t="shared" si="22"/>
        <v>92983.178080000012</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115950.93</v>
      </c>
      <c r="D1153" s="1">
        <f>BILANCA!E176</f>
        <v>143917.41</v>
      </c>
      <c r="E1153" s="1">
        <v>0</v>
      </c>
      <c r="F1153" s="1">
        <v>0</v>
      </c>
      <c r="G1153" s="2">
        <f t="shared" si="22"/>
        <v>68643.577500000014</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103979.79</v>
      </c>
      <c r="D1154" s="1">
        <f>BILANCA!E177</f>
        <v>135241.38</v>
      </c>
      <c r="E1154" s="1">
        <v>0</v>
      </c>
      <c r="F1154" s="1">
        <v>0</v>
      </c>
      <c r="G1154" s="2">
        <f t="shared" si="22"/>
        <v>64033.096050000007</v>
      </c>
      <c r="H1154" s="2">
        <f t="shared" si="23"/>
        <v>0.59000000001105946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78827.789999999994</v>
      </c>
      <c r="D1155" s="1">
        <f>BILANCA!E178</f>
        <v>121524.44</v>
      </c>
      <c r="E1155" s="1">
        <v>0</v>
      </c>
      <c r="F1155" s="1">
        <v>0</v>
      </c>
      <c r="G1155" s="2">
        <f t="shared" si="22"/>
        <v>55362.787239999998</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23183.94</v>
      </c>
      <c r="D1156" s="1">
        <f>BILANCA!E179</f>
        <v>9195.68</v>
      </c>
      <c r="E1156" s="1">
        <v>0</v>
      </c>
      <c r="F1156" s="1">
        <v>0</v>
      </c>
      <c r="G1156" s="2">
        <f t="shared" si="22"/>
        <v>7192.5268999999989</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125.24</v>
      </c>
      <c r="E1157" s="1">
        <v>0</v>
      </c>
      <c r="F1157" s="1">
        <v>0</v>
      </c>
      <c r="G1157" s="2">
        <f t="shared" si="22"/>
        <v>43.583519999999993</v>
      </c>
      <c r="H1157" s="2">
        <f t="shared" si="23"/>
        <v>0.23999999999999488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125.24</v>
      </c>
      <c r="E1160" s="1">
        <v>0</v>
      </c>
      <c r="F1160" s="1">
        <v>0</v>
      </c>
      <c r="G1160" s="2">
        <f t="shared" si="22"/>
        <v>44.334959999999995</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1968.06</v>
      </c>
      <c r="D1165" s="1">
        <f>BILANCA!E188</f>
        <v>4396.0200000000004</v>
      </c>
      <c r="E1165" s="1">
        <v>0</v>
      </c>
      <c r="F1165" s="1">
        <v>0</v>
      </c>
      <c r="G1165" s="2">
        <f t="shared" si="22"/>
        <v>1958.3382000000001</v>
      </c>
      <c r="H1165" s="2">
        <f t="shared" si="23"/>
        <v>8.0000000000381988E-2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11971.14</v>
      </c>
      <c r="D1183" s="1">
        <f>BILANCA!E206</f>
        <v>8676.0300000000007</v>
      </c>
      <c r="E1183" s="1">
        <v>0</v>
      </c>
      <c r="F1183" s="1">
        <v>0</v>
      </c>
      <c r="G1183" s="2">
        <f t="shared" si="22"/>
        <v>5864.64</v>
      </c>
      <c r="H1183" s="2">
        <f t="shared" si="23"/>
        <v>0.17000000000007276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11971.14</v>
      </c>
      <c r="D1184" s="1">
        <f>BILANCA!E207</f>
        <v>8676.0300000000007</v>
      </c>
      <c r="E1184" s="1">
        <v>0</v>
      </c>
      <c r="F1184" s="1">
        <v>0</v>
      </c>
      <c r="G1184" s="2">
        <f t="shared" si="22"/>
        <v>5893.9632000000001</v>
      </c>
      <c r="H1184" s="2">
        <f t="shared" si="23"/>
        <v>0.17000000000007276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11971.14</v>
      </c>
      <c r="D1191" s="1">
        <f>BILANCA!E214</f>
        <v>8676.0300000000007</v>
      </c>
      <c r="E1191" s="1">
        <v>0</v>
      </c>
      <c r="F1191" s="1">
        <v>0</v>
      </c>
      <c r="G1191" s="2">
        <f t="shared" si="22"/>
        <v>6099.2255999999998</v>
      </c>
      <c r="H1191" s="2">
        <f t="shared" si="23"/>
        <v>0.17000000000007276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112317.89</v>
      </c>
      <c r="D1214" s="1">
        <f>BILANCA!E237</f>
        <v>17046.340000000004</v>
      </c>
      <c r="E1214" s="1">
        <v>0</v>
      </c>
      <c r="F1214" s="1">
        <v>0</v>
      </c>
      <c r="G1214" s="2">
        <f t="shared" si="22"/>
        <v>33820.841670000002</v>
      </c>
      <c r="H1214" s="2">
        <f t="shared" si="23"/>
        <v>0.45000000000436557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119012.58</v>
      </c>
      <c r="D1215" s="1">
        <f>BILANCA!E238</f>
        <v>21093.190000000002</v>
      </c>
      <c r="E1215" s="1">
        <v>0</v>
      </c>
      <c r="F1215" s="1">
        <v>0</v>
      </c>
      <c r="G1215" s="2">
        <f t="shared" si="22"/>
        <v>37398.158720000007</v>
      </c>
      <c r="H1215" s="2">
        <f t="shared" si="23"/>
        <v>0.61000000000058208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130983.72</v>
      </c>
      <c r="D1216" s="1">
        <f>BILANCA!E239</f>
        <v>29769.22</v>
      </c>
      <c r="E1216" s="1">
        <v>0</v>
      </c>
      <c r="F1216" s="1">
        <v>0</v>
      </c>
      <c r="G1216" s="2">
        <f t="shared" si="22"/>
        <v>44391.663280000001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130983.72</v>
      </c>
      <c r="D1217" s="1">
        <f>BILANCA!E240</f>
        <v>29769.22</v>
      </c>
      <c r="E1217" s="1">
        <v>0</v>
      </c>
      <c r="F1217" s="1">
        <v>0</v>
      </c>
      <c r="G1217" s="2">
        <f t="shared" si="22"/>
        <v>44582.185440000001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11971.14</v>
      </c>
      <c r="D1219" s="1">
        <f>BILANCA!E242</f>
        <v>8676.0300000000007</v>
      </c>
      <c r="E1219" s="1">
        <v>0</v>
      </c>
      <c r="F1219" s="1">
        <v>0</v>
      </c>
      <c r="G1219" s="2">
        <f t="shared" si="22"/>
        <v>6920.2752</v>
      </c>
      <c r="H1219" s="2">
        <f t="shared" si="23"/>
        <v>0.17000000000007276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11971.14</v>
      </c>
      <c r="D1220" s="1">
        <f>BILANCA!E243</f>
        <v>8676.0300000000007</v>
      </c>
      <c r="E1220" s="1">
        <v>0</v>
      </c>
      <c r="F1220" s="1">
        <v>0</v>
      </c>
      <c r="G1220" s="2">
        <f t="shared" si="22"/>
        <v>6949.5983999999999</v>
      </c>
      <c r="H1220" s="2">
        <f t="shared" si="23"/>
        <v>0.17000000000007276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-6694.69</v>
      </c>
      <c r="D1222" s="1">
        <f>BILANCA!E245</f>
        <v>-4046.85</v>
      </c>
      <c r="E1222" s="1">
        <v>0</v>
      </c>
      <c r="F1222" s="1">
        <v>0</v>
      </c>
      <c r="G1222" s="2">
        <f t="shared" si="22"/>
        <v>-3534.4252099999999</v>
      </c>
      <c r="H1222" s="2">
        <f t="shared" si="23"/>
        <v>0.46000000000049113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6694.69</v>
      </c>
      <c r="D1227" s="1">
        <f>BILANCA!E250</f>
        <v>4046.85</v>
      </c>
      <c r="E1227" s="1">
        <v>0</v>
      </c>
      <c r="F1227" s="1">
        <v>0</v>
      </c>
      <c r="G1227" s="2">
        <f t="shared" si="22"/>
        <v>3608.3671599999998</v>
      </c>
      <c r="H1227" s="2">
        <f t="shared" si="23"/>
        <v>0.46000000000049113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6694.69</v>
      </c>
      <c r="D1228" s="1">
        <f>BILANCA!E251</f>
        <v>4046.85</v>
      </c>
      <c r="E1228" s="1">
        <v>0</v>
      </c>
      <c r="F1228" s="1">
        <v>0</v>
      </c>
      <c r="G1228" s="2">
        <f t="shared" si="22"/>
        <v>3623.1555499999999</v>
      </c>
      <c r="H1228" s="2">
        <f t="shared" si="23"/>
        <v>0.46000000000049113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109194.52</v>
      </c>
      <c r="D1236" s="1">
        <f>BILANCA!E259</f>
        <v>109194.52</v>
      </c>
      <c r="E1236" s="1">
        <v>0</v>
      </c>
      <c r="F1236" s="1">
        <v>0</v>
      </c>
      <c r="G1236" s="2">
        <f t="shared" si="22"/>
        <v>82878.640679999997</v>
      </c>
      <c r="H1236" s="2">
        <f t="shared" si="23"/>
        <v>0.95999999999185093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109194.52</v>
      </c>
      <c r="D1237" s="1">
        <f>BILANCA!E260</f>
        <v>109194.52</v>
      </c>
      <c r="E1237" s="1">
        <v>0</v>
      </c>
      <c r="F1237" s="1">
        <v>0</v>
      </c>
      <c r="G1237" s="2">
        <f t="shared" si="22"/>
        <v>83206.22424000001</v>
      </c>
      <c r="H1237" s="2">
        <f t="shared" si="23"/>
        <v>0.95999999999185093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1852.76</v>
      </c>
      <c r="D1244" s="1">
        <f>BILANCA!E268</f>
        <v>3333.68</v>
      </c>
      <c r="E1244" s="1">
        <v>0</v>
      </c>
      <c r="F1244" s="1">
        <v>0</v>
      </c>
      <c r="G1244" s="2">
        <f t="shared" si="24"/>
        <v>2223.7513199999999</v>
      </c>
      <c r="H1244" s="2">
        <f t="shared" si="23"/>
        <v>0.5600000000001728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685.2</v>
      </c>
      <c r="E1245" s="1">
        <v>0</v>
      </c>
      <c r="F1245" s="1">
        <v>0</v>
      </c>
      <c r="G1245" s="2">
        <f t="shared" si="24"/>
        <v>359.04480000000007</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254.83</v>
      </c>
      <c r="D1247" s="1">
        <f>BILANCA!E271</f>
        <v>0</v>
      </c>
      <c r="E1247" s="1">
        <v>0</v>
      </c>
      <c r="F1247" s="1">
        <v>0</v>
      </c>
      <c r="G1247" s="2">
        <f t="shared" si="24"/>
        <v>67.275120000000001</v>
      </c>
      <c r="H1247" s="2">
        <f t="shared" si="23"/>
        <v>0.16999999999998749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18105.47</v>
      </c>
      <c r="D1263" s="1">
        <f>BILANCA!E287</f>
        <v>3571.7</v>
      </c>
      <c r="E1263" s="1">
        <v>0</v>
      </c>
      <c r="F1263" s="1">
        <v>0</v>
      </c>
      <c r="G1263" s="2">
        <f t="shared" si="24"/>
        <v>7069.6836000000012</v>
      </c>
      <c r="H1263" s="2">
        <f t="shared" si="23"/>
        <v>0.77000000000134605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85874.32</v>
      </c>
      <c r="D1264" s="1">
        <f>BILANCA!E288</f>
        <v>131669.68</v>
      </c>
      <c r="E1264" s="1">
        <v>0</v>
      </c>
      <c r="F1264" s="1">
        <v>0</v>
      </c>
      <c r="G1264" s="2">
        <f t="shared" si="24"/>
        <v>98129.044079999992</v>
      </c>
      <c r="H1264" s="2">
        <f t="shared" si="23"/>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11971.14</v>
      </c>
      <c r="D1270" s="1">
        <f>BILANCA!E294</f>
        <v>8676.0300000000007</v>
      </c>
      <c r="E1270" s="1">
        <v>0</v>
      </c>
      <c r="F1270" s="1">
        <v>0</v>
      </c>
      <c r="G1270" s="2">
        <f t="shared" si="24"/>
        <v>8415.7583999999988</v>
      </c>
      <c r="H1270" s="2">
        <f t="shared" si="23"/>
        <v>0.17000000000007276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1062.21</v>
      </c>
      <c r="E1271" s="1">
        <v>0</v>
      </c>
      <c r="F1271" s="1">
        <v>0</v>
      </c>
      <c r="G1271" s="2">
        <f t="shared" si="24"/>
        <v>611.83295999999996</v>
      </c>
      <c r="H1271" s="2">
        <f t="shared" si="23"/>
        <v>0.21000000000003638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254.83</v>
      </c>
      <c r="D1274" s="1">
        <f>BILANCA!E298</f>
        <v>0</v>
      </c>
      <c r="E1274" s="1">
        <v>0</v>
      </c>
      <c r="F1274" s="1">
        <v>0</v>
      </c>
      <c r="G1274" s="2">
        <f t="shared" si="24"/>
        <v>74.155529999999999</v>
      </c>
      <c r="H1274" s="2">
        <f t="shared" si="23"/>
        <v>0.16999999999998749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1713.23</v>
      </c>
      <c r="D1278" s="1">
        <f>BILANCA!E302</f>
        <v>3333.81</v>
      </c>
      <c r="E1278" s="1">
        <v>0</v>
      </c>
      <c r="F1278" s="1">
        <v>0</v>
      </c>
      <c r="G1278" s="2">
        <f t="shared" si="24"/>
        <v>2472.3507500000001</v>
      </c>
      <c r="H1278" s="2">
        <f t="shared" si="23"/>
        <v>0.42000000000007276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11971.14</v>
      </c>
      <c r="D1288" s="1">
        <f>BILANCA!E312</f>
        <v>8676.0300000000007</v>
      </c>
      <c r="E1288" s="1">
        <v>0</v>
      </c>
      <c r="F1288" s="1">
        <v>0</v>
      </c>
      <c r="G1288" s="2">
        <f t="shared" si="24"/>
        <v>8943.5760000000009</v>
      </c>
      <c r="H1288" s="2">
        <f t="shared" si="23"/>
        <v>0.17000000000007276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1209197.27</v>
      </c>
      <c r="D1322" s="1">
        <f>'RAS-funkcijski'!E28</f>
        <v>1541961.41</v>
      </c>
      <c r="E1322" s="1">
        <v>0</v>
      </c>
      <c r="F1322" s="1">
        <v>0</v>
      </c>
      <c r="G1322" s="2">
        <f t="shared" si="24"/>
        <v>103034.88215999999</v>
      </c>
      <c r="H1322" s="2">
        <f t="shared" si="23"/>
        <v>0.67999999993480742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1209197.27</v>
      </c>
      <c r="D1325" s="1">
        <f>'RAS-funkcijski'!E31</f>
        <v>1541961.41</v>
      </c>
      <c r="E1325" s="1">
        <v>0</v>
      </c>
      <c r="F1325" s="1">
        <v>0</v>
      </c>
      <c r="G1325" s="2">
        <f t="shared" si="24"/>
        <v>115914.24243</v>
      </c>
      <c r="H1325" s="2">
        <f t="shared" si="23"/>
        <v>0.67999999993480742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1209197.27</v>
      </c>
      <c r="D1435" s="13">
        <f>'RAS-funkcijski'!E141</f>
        <v>1541961.41</v>
      </c>
      <c r="E1435" s="13">
        <v>0</v>
      </c>
      <c r="F1435" s="13">
        <v>0</v>
      </c>
      <c r="G1435" s="14">
        <f t="shared" si="24"/>
        <v>588157.45233</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5882.55</v>
      </c>
      <c r="D1436" s="6">
        <f>'P-VRIO'!E5</f>
        <v>86650.77</v>
      </c>
      <c r="E1436" s="6">
        <v>0</v>
      </c>
      <c r="F1436" s="6">
        <v>0</v>
      </c>
      <c r="G1436" s="7">
        <f t="shared" si="24"/>
        <v>179.18409000000003</v>
      </c>
      <c r="H1436" s="7">
        <f t="shared" si="27"/>
        <v>0.67999999999574356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5882.55</v>
      </c>
      <c r="D1453" s="1">
        <f>'P-VRIO'!E22</f>
        <v>86650.77</v>
      </c>
      <c r="E1453" s="1">
        <v>0</v>
      </c>
      <c r="F1453" s="1">
        <v>0</v>
      </c>
      <c r="G1453" s="2">
        <f t="shared" si="24"/>
        <v>3225.3136199999999</v>
      </c>
      <c r="H1453" s="2">
        <f t="shared" si="27"/>
        <v>0.67999999999574356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5882.55</v>
      </c>
      <c r="D1454" s="1">
        <f>'P-VRIO'!E23</f>
        <v>86650.77</v>
      </c>
      <c r="E1454" s="1">
        <v>0</v>
      </c>
      <c r="F1454" s="1">
        <v>0</v>
      </c>
      <c r="G1454" s="2">
        <f t="shared" si="24"/>
        <v>3404.4977100000001</v>
      </c>
      <c r="H1454" s="2">
        <f t="shared" si="27"/>
        <v>0.67999999999574356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5882.55</v>
      </c>
      <c r="D1456" s="1">
        <f>'P-VRIO'!E25</f>
        <v>86650.77</v>
      </c>
      <c r="E1456" s="1">
        <v>0</v>
      </c>
      <c r="F1456" s="1">
        <v>0</v>
      </c>
      <c r="G1456" s="2">
        <f t="shared" si="24"/>
        <v>3762.8658900000005</v>
      </c>
      <c r="H1456" s="2">
        <f t="shared" si="27"/>
        <v>0.67999999999574356</v>
      </c>
      <c r="I1456" s="10">
        <f t="shared" si="30"/>
        <v>2558.7488051839841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115950.93</v>
      </c>
      <c r="D1480" s="6"/>
      <c r="E1480" s="6">
        <v>0</v>
      </c>
      <c r="F1480" s="6">
        <v>0</v>
      </c>
      <c r="G1480" s="7">
        <f t="shared" ref="G1480:G1580" si="34">B1480/1000*C1480</f>
        <v>115.95093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1590635.0699999998</v>
      </c>
      <c r="D1481" s="1">
        <v>0</v>
      </c>
      <c r="E1481" s="1">
        <v>0</v>
      </c>
      <c r="F1481" s="1">
        <v>0</v>
      </c>
      <c r="G1481" s="2">
        <f t="shared" si="34"/>
        <v>3181.2701399999996</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4089.64</v>
      </c>
      <c r="D1482" s="1">
        <v>0</v>
      </c>
      <c r="E1482" s="1">
        <v>0</v>
      </c>
      <c r="F1482" s="1">
        <v>0</v>
      </c>
      <c r="G1482" s="2">
        <f t="shared" si="34"/>
        <v>12.26892</v>
      </c>
      <c r="H1482" s="2">
        <f t="shared" si="35"/>
        <v>0.36000000000012733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1585402.93</v>
      </c>
      <c r="D1483" s="1">
        <v>0</v>
      </c>
      <c r="E1483" s="1">
        <v>0</v>
      </c>
      <c r="F1483" s="1">
        <v>0</v>
      </c>
      <c r="G1483" s="2">
        <f t="shared" si="34"/>
        <v>6341.6117199999999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1206579.23</v>
      </c>
      <c r="D1484" s="1">
        <v>0</v>
      </c>
      <c r="E1484" s="1">
        <v>0</v>
      </c>
      <c r="F1484" s="1">
        <v>0</v>
      </c>
      <c r="G1484" s="2">
        <f t="shared" si="34"/>
        <v>6032.8961499999996</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377880.92</v>
      </c>
      <c r="D1485" s="1">
        <v>0</v>
      </c>
      <c r="E1485" s="1">
        <v>0</v>
      </c>
      <c r="F1485" s="1">
        <v>0</v>
      </c>
      <c r="G1485" s="2">
        <f t="shared" si="34"/>
        <v>2267.2855199999999</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942.78</v>
      </c>
      <c r="D1486" s="1">
        <v>0</v>
      </c>
      <c r="E1486" s="1">
        <v>0</v>
      </c>
      <c r="F1486" s="1">
        <v>0</v>
      </c>
      <c r="G1486" s="2">
        <f t="shared" si="34"/>
        <v>6.5994599999999997</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1142.5</v>
      </c>
      <c r="D1492" s="1">
        <v>0</v>
      </c>
      <c r="E1492" s="1">
        <v>0</v>
      </c>
      <c r="F1492" s="1">
        <v>0</v>
      </c>
      <c r="G1492" s="2">
        <f t="shared" si="34"/>
        <v>14.852499999999999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1562668.59</v>
      </c>
      <c r="D1499" s="1">
        <v>0</v>
      </c>
      <c r="E1499" s="1">
        <v>0</v>
      </c>
      <c r="F1499" s="1">
        <v>0</v>
      </c>
      <c r="G1499" s="2">
        <f t="shared" si="34"/>
        <v>31253.371800000001</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1661.68</v>
      </c>
      <c r="D1500" s="1">
        <v>0</v>
      </c>
      <c r="E1500" s="1">
        <v>0</v>
      </c>
      <c r="F1500" s="1">
        <v>0</v>
      </c>
      <c r="G1500" s="2">
        <f t="shared" si="34"/>
        <v>34.895280000000007</v>
      </c>
      <c r="H1500" s="2">
        <f t="shared" si="35"/>
        <v>0.31999999999993634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1556569.3</v>
      </c>
      <c r="D1501" s="1">
        <v>0</v>
      </c>
      <c r="E1501" s="1">
        <v>0</v>
      </c>
      <c r="F1501" s="1">
        <v>0</v>
      </c>
      <c r="G1501" s="2">
        <f t="shared" si="34"/>
        <v>34244.524599999997</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1163882.57</v>
      </c>
      <c r="D1502" s="1">
        <v>0</v>
      </c>
      <c r="E1502" s="1">
        <v>0</v>
      </c>
      <c r="F1502" s="1">
        <v>0</v>
      </c>
      <c r="G1502" s="2">
        <f t="shared" si="34"/>
        <v>26769.29911</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391869.19</v>
      </c>
      <c r="D1503" s="1">
        <v>0</v>
      </c>
      <c r="E1503" s="1">
        <v>0</v>
      </c>
      <c r="F1503" s="1">
        <v>0</v>
      </c>
      <c r="G1503" s="2">
        <f t="shared" si="34"/>
        <v>9404.860560000001</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817.54</v>
      </c>
      <c r="D1504" s="1">
        <v>0</v>
      </c>
      <c r="E1504" s="1">
        <v>0</v>
      </c>
      <c r="F1504" s="1">
        <v>0</v>
      </c>
      <c r="G1504" s="2">
        <f t="shared" si="34"/>
        <v>20.438500000000001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1142.5</v>
      </c>
      <c r="D1510" s="1">
        <v>0</v>
      </c>
      <c r="E1510" s="1">
        <v>0</v>
      </c>
      <c r="F1510" s="1">
        <v>0</v>
      </c>
      <c r="G1510" s="2">
        <f t="shared" si="34"/>
        <v>35.417499999999997</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3295.11</v>
      </c>
      <c r="D1511" s="1">
        <v>0</v>
      </c>
      <c r="E1511" s="1">
        <v>0</v>
      </c>
      <c r="F1511" s="1">
        <v>0</v>
      </c>
      <c r="G1511" s="2">
        <f t="shared" si="34"/>
        <v>105.44352000000001</v>
      </c>
      <c r="H1511" s="2">
        <f t="shared" si="35"/>
        <v>0.11000000000012733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3295.11</v>
      </c>
      <c r="D1515" s="1">
        <v>0</v>
      </c>
      <c r="E1515" s="1">
        <v>0</v>
      </c>
      <c r="F1515" s="1">
        <v>0</v>
      </c>
      <c r="G1515" s="2">
        <f t="shared" si="34"/>
        <v>118.62396</v>
      </c>
      <c r="H1515" s="2">
        <f t="shared" si="35"/>
        <v>0.11000000000012733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143917.40999999968</v>
      </c>
      <c r="D1517" s="1">
        <v>0</v>
      </c>
      <c r="E1517" s="1">
        <v>0</v>
      </c>
      <c r="F1517" s="1">
        <v>0</v>
      </c>
      <c r="G1517" s="2">
        <f t="shared" si="34"/>
        <v>5468.861579999988</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3571.7</v>
      </c>
      <c r="D1518" s="1">
        <v>0</v>
      </c>
      <c r="E1518" s="1">
        <v>0</v>
      </c>
      <c r="F1518" s="1">
        <v>0</v>
      </c>
      <c r="G1518" s="2">
        <f t="shared" si="34"/>
        <v>139.2963</v>
      </c>
      <c r="H1518" s="2">
        <f t="shared" si="35"/>
        <v>0.3000000000001819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3571.7</v>
      </c>
      <c r="D1524" s="1">
        <v>0</v>
      </c>
      <c r="E1524" s="1">
        <v>0</v>
      </c>
      <c r="F1524" s="1">
        <v>0</v>
      </c>
      <c r="G1524" s="2">
        <f t="shared" si="34"/>
        <v>160.72649999999999</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2384.25</v>
      </c>
      <c r="D1530" s="1">
        <v>0</v>
      </c>
      <c r="E1530" s="1">
        <v>0</v>
      </c>
      <c r="F1530" s="1">
        <v>0</v>
      </c>
      <c r="G1530" s="2">
        <f t="shared" si="34"/>
        <v>121.59674999999999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2384.25</v>
      </c>
      <c r="D1531" s="1">
        <v>0</v>
      </c>
      <c r="E1531" s="1">
        <v>0</v>
      </c>
      <c r="F1531" s="1">
        <v>0</v>
      </c>
      <c r="G1531" s="2">
        <f t="shared" si="34"/>
        <v>123.98099999999999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125.24</v>
      </c>
      <c r="D1535" s="1">
        <v>0</v>
      </c>
      <c r="E1535" s="1">
        <v>0</v>
      </c>
      <c r="F1535" s="1">
        <v>0</v>
      </c>
      <c r="G1535" s="2">
        <f t="shared" si="34"/>
        <v>7.0134400000000001</v>
      </c>
      <c r="H1535" s="2">
        <f t="shared" si="35"/>
        <v>0.23999999999999488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125.24</v>
      </c>
      <c r="D1536" s="1">
        <v>0</v>
      </c>
      <c r="E1536" s="1">
        <v>0</v>
      </c>
      <c r="F1536" s="1">
        <v>0</v>
      </c>
      <c r="G1536" s="2">
        <f t="shared" si="34"/>
        <v>7.1386799999999999</v>
      </c>
      <c r="H1536" s="2">
        <f t="shared" si="35"/>
        <v>0.23999999999999488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1062.21</v>
      </c>
      <c r="D1560" s="1">
        <v>0</v>
      </c>
      <c r="E1560" s="1">
        <v>0</v>
      </c>
      <c r="F1560" s="1">
        <v>0</v>
      </c>
      <c r="G1560" s="2">
        <f t="shared" si="34"/>
        <v>86.039010000000005</v>
      </c>
      <c r="H1560" s="2">
        <f t="shared" si="35"/>
        <v>0.21000000000003638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1062.21</v>
      </c>
      <c r="D1561" s="1">
        <v>0</v>
      </c>
      <c r="E1561" s="1">
        <v>0</v>
      </c>
      <c r="F1561" s="1">
        <v>0</v>
      </c>
      <c r="G1561" s="2">
        <f t="shared" si="34"/>
        <v>87.101220000000012</v>
      </c>
      <c r="H1561" s="2">
        <f t="shared" si="35"/>
        <v>0.21000000000003638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140345.71</v>
      </c>
      <c r="D1576" s="1">
        <v>0</v>
      </c>
      <c r="E1576" s="1">
        <v>0</v>
      </c>
      <c r="F1576" s="1">
        <v>0</v>
      </c>
      <c r="G1576" s="2">
        <f t="shared" si="34"/>
        <v>13613.533869999999</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3333.81</v>
      </c>
      <c r="D1577" s="1">
        <v>0</v>
      </c>
      <c r="E1577" s="1">
        <v>0</v>
      </c>
      <c r="F1577" s="1">
        <v>0</v>
      </c>
      <c r="G1577" s="2">
        <f t="shared" si="34"/>
        <v>326.71338000000003</v>
      </c>
      <c r="H1577" s="2">
        <f t="shared" si="35"/>
        <v>0.19000000000005457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128335.87</v>
      </c>
      <c r="D1578" s="1">
        <v>0</v>
      </c>
      <c r="E1578" s="1">
        <v>0</v>
      </c>
      <c r="F1578" s="1">
        <v>0</v>
      </c>
      <c r="G1578" s="2">
        <f t="shared" si="34"/>
        <v>12705.251130000001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8676.0300000000007</v>
      </c>
      <c r="D1580" s="13">
        <v>0</v>
      </c>
      <c r="E1580" s="13">
        <v>0</v>
      </c>
      <c r="F1580" s="13">
        <v>0</v>
      </c>
      <c r="G1580" s="14">
        <f t="shared" si="34"/>
        <v>876.27903000000015</v>
      </c>
      <c r="H1580" s="14">
        <f t="shared" si="35"/>
        <v>3.0000000000654836E-2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1217759.01</v>
      </c>
      <c r="I16" s="170">
        <f>'PR-RAS'!E6</f>
        <v>1547904.36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1206202.7</v>
      </c>
      <c r="I17" s="170">
        <f>'PR-RAS'!E151</f>
        <v>1540818.91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6694.6899999999441</v>
      </c>
      <c r="I19" s="171">
        <f>'PR-RAS'!E646</f>
        <v>4046.8499999999158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130983.70999999996</v>
      </c>
      <c r="I20" s="173">
        <f>BILANCA!E7</f>
        <v>29769.219999999987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97285.11</v>
      </c>
      <c r="I21" s="175">
        <f>BILANCA!E68</f>
        <v>131194.53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115950.93</v>
      </c>
      <c r="I22" s="175">
        <f>BILANCA!E176</f>
        <v>143917.41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112317.89</v>
      </c>
      <c r="I23" s="177">
        <f>BILANCA!E237</f>
        <v>17046.340000000004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1209197.27</v>
      </c>
      <c r="I28" s="179">
        <f>'RAS-funkcijski'!E141</f>
        <v>1541961.41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5882.55</v>
      </c>
      <c r="I29" s="173">
        <f>'P-VRIO'!E5</f>
        <v>86650.77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5882.55</v>
      </c>
      <c r="I30" s="175">
        <f>'P-VRIO'!E22</f>
        <v>86650.77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115950.93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143917.40999999968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3571.7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140345.71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1217759.01</v>
      </c>
      <c r="E6" s="51">
        <f>E7+E44+E50+E82+E106+E124+E133+E139</f>
        <v>1547904.36</v>
      </c>
      <c r="F6" s="52">
        <f t="shared" ref="F6:F131" si="0">IF(D6&lt;&gt;0,IF(E6/D6&gt;=100,"&gt;&gt;100",E6/D6*100),"-")</f>
        <v>127.11089364060628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430.55</v>
      </c>
      <c r="E124" s="51">
        <f t="shared" si="27"/>
        <v>376.93</v>
      </c>
      <c r="F124" s="52">
        <f t="shared" si="0"/>
        <v>87.546161885959819</v>
      </c>
    </row>
    <row r="125" spans="1:6" ht="12.75" customHeight="1" x14ac:dyDescent="0.2">
      <c r="A125" s="53">
        <v>661</v>
      </c>
      <c r="B125" s="86" t="s">
        <v>296</v>
      </c>
      <c r="C125" s="50" t="s">
        <v>297</v>
      </c>
      <c r="D125" s="51">
        <f t="shared" ref="D125:E125" si="28">SUM(D126:D127)</f>
        <v>430.55</v>
      </c>
      <c r="E125" s="51">
        <f t="shared" si="28"/>
        <v>376.93</v>
      </c>
      <c r="F125" s="52">
        <f t="shared" si="0"/>
        <v>87.546161885959819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430.55</v>
      </c>
      <c r="E127" s="242">
        <v>376.93</v>
      </c>
      <c r="F127" s="52">
        <f t="shared" si="0"/>
        <v>87.546161885959819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1217328.46</v>
      </c>
      <c r="E133" s="51">
        <f t="shared" si="30"/>
        <v>1547527.4300000002</v>
      </c>
      <c r="F133" s="52">
        <f t="shared" ref="F133:F223" si="31">IF(D133&lt;&gt;0,IF(E133/D133&gt;=100,"&gt;&gt;100",E133/D133*100),"-")</f>
        <v>127.12488706622371</v>
      </c>
    </row>
    <row r="134" spans="1:6" ht="24" x14ac:dyDescent="0.2">
      <c r="A134" s="53">
        <v>671</v>
      </c>
      <c r="B134" s="232" t="s">
        <v>314</v>
      </c>
      <c r="C134" s="50" t="s">
        <v>315</v>
      </c>
      <c r="D134" s="51">
        <f t="shared" ref="D134:E134" si="32">SUM(D135:D137)</f>
        <v>1217328.46</v>
      </c>
      <c r="E134" s="51">
        <f t="shared" si="32"/>
        <v>1547527.4300000002</v>
      </c>
      <c r="F134" s="52">
        <f t="shared" si="31"/>
        <v>127.12488706622371</v>
      </c>
    </row>
    <row r="135" spans="1:6" ht="12.75" customHeight="1" x14ac:dyDescent="0.2">
      <c r="A135" s="53">
        <v>6711</v>
      </c>
      <c r="B135" s="85" t="s">
        <v>316</v>
      </c>
      <c r="C135" s="50" t="s">
        <v>317</v>
      </c>
      <c r="D135" s="242">
        <v>1209129.8</v>
      </c>
      <c r="E135" s="242">
        <v>1543413.57</v>
      </c>
      <c r="F135" s="52">
        <f t="shared" si="31"/>
        <v>127.64664058399686</v>
      </c>
    </row>
    <row r="136" spans="1:6" ht="24" x14ac:dyDescent="0.2">
      <c r="A136" s="53">
        <v>6712</v>
      </c>
      <c r="B136" s="232" t="s">
        <v>318</v>
      </c>
      <c r="C136" s="50" t="s">
        <v>319</v>
      </c>
      <c r="D136" s="242">
        <v>8198.66</v>
      </c>
      <c r="E136" s="242">
        <v>4113.8599999999997</v>
      </c>
      <c r="F136" s="52">
        <f t="shared" si="31"/>
        <v>50.177224082959896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1206202.7</v>
      </c>
      <c r="E151" s="51">
        <f t="shared" si="35"/>
        <v>1540818.91</v>
      </c>
      <c r="F151" s="52">
        <f t="shared" si="31"/>
        <v>127.74129174142952</v>
      </c>
    </row>
    <row r="152" spans="1:6" ht="12.75" customHeight="1" x14ac:dyDescent="0.2">
      <c r="A152" s="53">
        <v>31</v>
      </c>
      <c r="B152" s="85" t="s">
        <v>349</v>
      </c>
      <c r="C152" s="50" t="s">
        <v>350</v>
      </c>
      <c r="D152" s="51">
        <f t="shared" ref="D152:E152" si="36">D153+D158+D159</f>
        <v>916860.54</v>
      </c>
      <c r="E152" s="51">
        <f t="shared" si="36"/>
        <v>1161188.94</v>
      </c>
      <c r="F152" s="52">
        <f t="shared" si="31"/>
        <v>126.64837119067202</v>
      </c>
    </row>
    <row r="153" spans="1:6" ht="12.75" customHeight="1" x14ac:dyDescent="0.2">
      <c r="A153" s="53">
        <v>311</v>
      </c>
      <c r="B153" s="85" t="s">
        <v>351</v>
      </c>
      <c r="C153" s="50" t="s">
        <v>352</v>
      </c>
      <c r="D153" s="51">
        <f t="shared" ref="D153:E153" si="37">SUM(D154:D157)</f>
        <v>774509.45</v>
      </c>
      <c r="E153" s="51">
        <f t="shared" si="37"/>
        <v>981632.15999999992</v>
      </c>
      <c r="F153" s="52">
        <f t="shared" si="31"/>
        <v>126.74243806837993</v>
      </c>
    </row>
    <row r="154" spans="1:6" ht="12.75" customHeight="1" x14ac:dyDescent="0.2">
      <c r="A154" s="53">
        <v>3111</v>
      </c>
      <c r="B154" s="85" t="s">
        <v>353</v>
      </c>
      <c r="C154" s="50" t="s">
        <v>354</v>
      </c>
      <c r="D154" s="242">
        <v>760411.33</v>
      </c>
      <c r="E154" s="242">
        <v>955560.94</v>
      </c>
      <c r="F154" s="52">
        <f t="shared" si="31"/>
        <v>125.66369046605341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14098.12</v>
      </c>
      <c r="E156" s="242">
        <v>26071.22</v>
      </c>
      <c r="F156" s="52">
        <f t="shared" si="31"/>
        <v>184.9269264270697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20508.04</v>
      </c>
      <c r="E158" s="242">
        <v>23743.03</v>
      </c>
      <c r="F158" s="52">
        <f t="shared" si="31"/>
        <v>115.77425243953101</v>
      </c>
    </row>
    <row r="159" spans="1:6" ht="12.75" customHeight="1" x14ac:dyDescent="0.2">
      <c r="A159" s="53">
        <v>313</v>
      </c>
      <c r="B159" s="85" t="s">
        <v>363</v>
      </c>
      <c r="C159" s="50" t="s">
        <v>364</v>
      </c>
      <c r="D159" s="51">
        <f t="shared" ref="D159:E159" si="38">SUM(D160:D162)</f>
        <v>121843.05</v>
      </c>
      <c r="E159" s="51">
        <f t="shared" si="38"/>
        <v>155813.75</v>
      </c>
      <c r="F159" s="52">
        <f t="shared" si="31"/>
        <v>127.8807039055572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121843.05</v>
      </c>
      <c r="E161" s="242">
        <v>155813.75</v>
      </c>
      <c r="F161" s="52">
        <f t="shared" si="31"/>
        <v>127.8807039055572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288705.94</v>
      </c>
      <c r="E163" s="51">
        <f t="shared" si="39"/>
        <v>378687.19</v>
      </c>
      <c r="F163" s="52">
        <f t="shared" si="31"/>
        <v>131.16709340999358</v>
      </c>
    </row>
    <row r="164" spans="1:6" ht="12.75" customHeight="1" x14ac:dyDescent="0.2">
      <c r="A164" s="53">
        <v>321</v>
      </c>
      <c r="B164" s="85" t="s">
        <v>372</v>
      </c>
      <c r="C164" s="50" t="s">
        <v>373</v>
      </c>
      <c r="D164" s="51">
        <f t="shared" ref="D164:E164" si="40">SUM(D165:D168)</f>
        <v>51861.610000000008</v>
      </c>
      <c r="E164" s="51">
        <f t="shared" si="40"/>
        <v>53301.7</v>
      </c>
      <c r="F164" s="52">
        <f t="shared" si="31"/>
        <v>102.77679385580198</v>
      </c>
    </row>
    <row r="165" spans="1:6" ht="12.75" customHeight="1" x14ac:dyDescent="0.2">
      <c r="A165" s="53">
        <v>3211</v>
      </c>
      <c r="B165" s="85" t="s">
        <v>374</v>
      </c>
      <c r="C165" s="50" t="s">
        <v>375</v>
      </c>
      <c r="D165" s="242">
        <v>3493.61</v>
      </c>
      <c r="E165" s="242">
        <v>4150.2</v>
      </c>
      <c r="F165" s="52">
        <f t="shared" si="31"/>
        <v>118.79402680894546</v>
      </c>
    </row>
    <row r="166" spans="1:6" ht="12.75" customHeight="1" x14ac:dyDescent="0.2">
      <c r="A166" s="53">
        <v>3212</v>
      </c>
      <c r="B166" s="85" t="s">
        <v>376</v>
      </c>
      <c r="C166" s="50" t="s">
        <v>377</v>
      </c>
      <c r="D166" s="242">
        <v>48155.91</v>
      </c>
      <c r="E166" s="242">
        <v>47262.19</v>
      </c>
      <c r="F166" s="52">
        <f t="shared" si="31"/>
        <v>98.144111491196</v>
      </c>
    </row>
    <row r="167" spans="1:6" ht="12.75" customHeight="1" x14ac:dyDescent="0.2">
      <c r="A167" s="53">
        <v>3213</v>
      </c>
      <c r="B167" s="85" t="s">
        <v>378</v>
      </c>
      <c r="C167" s="50" t="s">
        <v>379</v>
      </c>
      <c r="D167" s="242">
        <v>165.9</v>
      </c>
      <c r="E167" s="242">
        <v>339.11</v>
      </c>
      <c r="F167" s="52">
        <f t="shared" si="31"/>
        <v>204.40626883664859</v>
      </c>
    </row>
    <row r="168" spans="1:6" ht="12.75" customHeight="1" x14ac:dyDescent="0.2">
      <c r="A168" s="53">
        <v>3214</v>
      </c>
      <c r="B168" s="85" t="s">
        <v>380</v>
      </c>
      <c r="C168" s="50" t="s">
        <v>381</v>
      </c>
      <c r="D168" s="242">
        <v>46.19</v>
      </c>
      <c r="E168" s="242">
        <v>1550.2</v>
      </c>
      <c r="F168" s="52">
        <f t="shared" si="31"/>
        <v>3356.1376921411565</v>
      </c>
    </row>
    <row r="169" spans="1:6" ht="12.75" customHeight="1" x14ac:dyDescent="0.2">
      <c r="A169" s="53">
        <v>322</v>
      </c>
      <c r="B169" s="85" t="s">
        <v>382</v>
      </c>
      <c r="C169" s="50" t="s">
        <v>383</v>
      </c>
      <c r="D169" s="51">
        <f t="shared" ref="D169:E169" si="41">SUM(D170:D176)</f>
        <v>31169.789999999997</v>
      </c>
      <c r="E169" s="51">
        <f t="shared" si="41"/>
        <v>32667.26</v>
      </c>
      <c r="F169" s="52">
        <f t="shared" si="31"/>
        <v>104.80423512638359</v>
      </c>
    </row>
    <row r="170" spans="1:6" ht="12.75" customHeight="1" x14ac:dyDescent="0.2">
      <c r="A170" s="53">
        <v>3221</v>
      </c>
      <c r="B170" s="85" t="s">
        <v>384</v>
      </c>
      <c r="C170" s="50" t="s">
        <v>385</v>
      </c>
      <c r="D170" s="242">
        <v>13304.43</v>
      </c>
      <c r="E170" s="242">
        <v>18066.48</v>
      </c>
      <c r="F170" s="52">
        <f t="shared" si="31"/>
        <v>135.79296520031298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17331.09</v>
      </c>
      <c r="E172" s="242">
        <v>13489.41</v>
      </c>
      <c r="F172" s="52">
        <f t="shared" si="31"/>
        <v>77.833592693823633</v>
      </c>
    </row>
    <row r="173" spans="1:6" ht="12.75" customHeight="1" x14ac:dyDescent="0.2">
      <c r="A173" s="53">
        <v>3224</v>
      </c>
      <c r="B173" s="85" t="s">
        <v>390</v>
      </c>
      <c r="C173" s="50" t="s">
        <v>391</v>
      </c>
      <c r="D173" s="242">
        <v>194.1</v>
      </c>
      <c r="E173" s="242">
        <v>695.77</v>
      </c>
      <c r="F173" s="52">
        <f t="shared" si="31"/>
        <v>358.45955692941783</v>
      </c>
    </row>
    <row r="174" spans="1:6" ht="12.75" customHeight="1" x14ac:dyDescent="0.2">
      <c r="A174" s="53">
        <v>3225</v>
      </c>
      <c r="B174" s="85" t="s">
        <v>392</v>
      </c>
      <c r="C174" s="50" t="s">
        <v>393</v>
      </c>
      <c r="D174" s="242">
        <v>340.17</v>
      </c>
      <c r="E174" s="242">
        <v>415.6</v>
      </c>
      <c r="F174" s="52">
        <f t="shared" si="31"/>
        <v>122.17420701413999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202068.15999999997</v>
      </c>
      <c r="E177" s="51">
        <f t="shared" si="42"/>
        <v>289495.39</v>
      </c>
      <c r="F177" s="52">
        <f t="shared" si="31"/>
        <v>143.26620779839834</v>
      </c>
    </row>
    <row r="178" spans="1:6" ht="12.75" customHeight="1" x14ac:dyDescent="0.2">
      <c r="A178" s="53">
        <v>3231</v>
      </c>
      <c r="B178" s="85" t="s">
        <v>400</v>
      </c>
      <c r="C178" s="50" t="s">
        <v>401</v>
      </c>
      <c r="D178" s="242">
        <v>16486.82</v>
      </c>
      <c r="E178" s="242">
        <v>18372.060000000001</v>
      </c>
      <c r="F178" s="52">
        <f t="shared" si="31"/>
        <v>111.43483097407506</v>
      </c>
    </row>
    <row r="179" spans="1:6" ht="12.75" customHeight="1" x14ac:dyDescent="0.2">
      <c r="A179" s="53">
        <v>3232</v>
      </c>
      <c r="B179" s="85" t="s">
        <v>402</v>
      </c>
      <c r="C179" s="50" t="s">
        <v>403</v>
      </c>
      <c r="D179" s="242">
        <v>2840.91</v>
      </c>
      <c r="E179" s="242">
        <v>3158.32</v>
      </c>
      <c r="F179" s="52">
        <f t="shared" si="31"/>
        <v>111.17282842469491</v>
      </c>
    </row>
    <row r="180" spans="1:6" ht="12.75" customHeight="1" x14ac:dyDescent="0.2">
      <c r="A180" s="53">
        <v>3233</v>
      </c>
      <c r="B180" s="85" t="s">
        <v>404</v>
      </c>
      <c r="C180" s="50" t="s">
        <v>405</v>
      </c>
      <c r="D180" s="242">
        <v>750.95</v>
      </c>
      <c r="E180" s="242">
        <v>2217.33</v>
      </c>
      <c r="F180" s="52">
        <f t="shared" si="31"/>
        <v>295.26999134429718</v>
      </c>
    </row>
    <row r="181" spans="1:6" ht="12.75" customHeight="1" x14ac:dyDescent="0.2">
      <c r="A181" s="53">
        <v>3234</v>
      </c>
      <c r="B181" s="85" t="s">
        <v>406</v>
      </c>
      <c r="C181" s="50" t="s">
        <v>407</v>
      </c>
      <c r="D181" s="242">
        <v>6400.53</v>
      </c>
      <c r="E181" s="242">
        <v>8031.12</v>
      </c>
      <c r="F181" s="52">
        <f t="shared" si="31"/>
        <v>125.47585903042405</v>
      </c>
    </row>
    <row r="182" spans="1:6" ht="12.75" customHeight="1" x14ac:dyDescent="0.2">
      <c r="A182" s="53">
        <v>3235</v>
      </c>
      <c r="B182" s="85" t="s">
        <v>408</v>
      </c>
      <c r="C182" s="50" t="s">
        <v>409</v>
      </c>
      <c r="D182" s="242">
        <v>4483.7700000000004</v>
      </c>
      <c r="E182" s="242">
        <v>5387.79</v>
      </c>
      <c r="F182" s="52">
        <f t="shared" si="31"/>
        <v>120.16205113107941</v>
      </c>
    </row>
    <row r="183" spans="1:6" ht="12.75" customHeight="1" x14ac:dyDescent="0.2">
      <c r="A183" s="53">
        <v>3236</v>
      </c>
      <c r="B183" s="85" t="s">
        <v>410</v>
      </c>
      <c r="C183" s="50" t="s">
        <v>411</v>
      </c>
      <c r="D183" s="242">
        <v>3680.4</v>
      </c>
      <c r="E183" s="242">
        <v>640.04</v>
      </c>
      <c r="F183" s="52">
        <f t="shared" si="31"/>
        <v>17.390501032496466</v>
      </c>
    </row>
    <row r="184" spans="1:6" ht="12.75" customHeight="1" x14ac:dyDescent="0.2">
      <c r="A184" s="53">
        <v>3237</v>
      </c>
      <c r="B184" s="85" t="s">
        <v>412</v>
      </c>
      <c r="C184" s="50" t="s">
        <v>413</v>
      </c>
      <c r="D184" s="242">
        <v>165900.26999999999</v>
      </c>
      <c r="E184" s="242">
        <v>248636.22</v>
      </c>
      <c r="F184" s="52">
        <f t="shared" si="31"/>
        <v>149.8708953276568</v>
      </c>
    </row>
    <row r="185" spans="1:6" ht="12.75" customHeight="1" x14ac:dyDescent="0.2">
      <c r="A185" s="53">
        <v>3238</v>
      </c>
      <c r="B185" s="85" t="s">
        <v>414</v>
      </c>
      <c r="C185" s="50" t="s">
        <v>415</v>
      </c>
      <c r="D185" s="242">
        <v>36.08</v>
      </c>
      <c r="E185" s="242">
        <v>52.28</v>
      </c>
      <c r="F185" s="52">
        <f t="shared" si="31"/>
        <v>144.90022172949006</v>
      </c>
    </row>
    <row r="186" spans="1:6" ht="12.75" customHeight="1" x14ac:dyDescent="0.2">
      <c r="A186" s="53">
        <v>3239</v>
      </c>
      <c r="B186" s="85" t="s">
        <v>416</v>
      </c>
      <c r="C186" s="50" t="s">
        <v>417</v>
      </c>
      <c r="D186" s="242">
        <v>1488.43</v>
      </c>
      <c r="E186" s="242">
        <v>3000.23</v>
      </c>
      <c r="F186" s="52">
        <f t="shared" si="31"/>
        <v>201.57011078787716</v>
      </c>
    </row>
    <row r="187" spans="1:6" ht="12.75" customHeight="1" x14ac:dyDescent="0.2">
      <c r="A187" s="53">
        <v>324</v>
      </c>
      <c r="B187" s="85" t="s">
        <v>418</v>
      </c>
      <c r="C187" s="50" t="s">
        <v>419</v>
      </c>
      <c r="D187" s="242">
        <v>315.95</v>
      </c>
      <c r="E187" s="242">
        <v>518.27</v>
      </c>
      <c r="F187" s="52">
        <f t="shared" si="31"/>
        <v>164.03544864693779</v>
      </c>
    </row>
    <row r="188" spans="1:6" ht="12.75" customHeight="1" x14ac:dyDescent="0.2">
      <c r="A188" s="53">
        <v>329</v>
      </c>
      <c r="B188" s="85" t="s">
        <v>420</v>
      </c>
      <c r="C188" s="50" t="s">
        <v>421</v>
      </c>
      <c r="D188" s="51">
        <f t="shared" ref="D188:E188" si="43">SUM(D189:D195)</f>
        <v>3290.4300000000003</v>
      </c>
      <c r="E188" s="51">
        <f t="shared" si="43"/>
        <v>2704.5699999999997</v>
      </c>
      <c r="F188" s="52">
        <f t="shared" si="31"/>
        <v>82.195032260221296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529.23</v>
      </c>
      <c r="E190" s="242">
        <v>701.06</v>
      </c>
      <c r="F190" s="52">
        <f t="shared" si="31"/>
        <v>132.46792509872833</v>
      </c>
    </row>
    <row r="191" spans="1:6" ht="12.75" customHeight="1" x14ac:dyDescent="0.2">
      <c r="A191" s="53">
        <v>3293</v>
      </c>
      <c r="B191" s="85" t="s">
        <v>426</v>
      </c>
      <c r="C191" s="50" t="s">
        <v>427</v>
      </c>
      <c r="D191" s="242">
        <v>66.430000000000007</v>
      </c>
      <c r="E191" s="242">
        <v>245</v>
      </c>
      <c r="F191" s="52">
        <f t="shared" si="31"/>
        <v>368.80927291886195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1605.95</v>
      </c>
      <c r="E193" s="242"/>
      <c r="F193" s="52">
        <f t="shared" si="31"/>
        <v>0</v>
      </c>
    </row>
    <row r="194" spans="1:6" ht="12.75" customHeight="1" x14ac:dyDescent="0.2">
      <c r="A194" s="53" t="s">
        <v>432</v>
      </c>
      <c r="B194" s="85" t="s">
        <v>433</v>
      </c>
      <c r="C194" s="50" t="s">
        <v>432</v>
      </c>
      <c r="D194" s="242">
        <v>81.03</v>
      </c>
      <c r="E194" s="242"/>
      <c r="F194" s="52">
        <f t="shared" si="31"/>
        <v>0</v>
      </c>
    </row>
    <row r="195" spans="1:6" ht="12.75" customHeight="1" x14ac:dyDescent="0.2">
      <c r="A195" s="53">
        <v>3299</v>
      </c>
      <c r="B195" s="85" t="s">
        <v>434</v>
      </c>
      <c r="C195" s="50" t="s">
        <v>435</v>
      </c>
      <c r="D195" s="242">
        <v>1007.79</v>
      </c>
      <c r="E195" s="242">
        <v>1758.51</v>
      </c>
      <c r="F195" s="52">
        <f t="shared" si="31"/>
        <v>174.49170958235348</v>
      </c>
    </row>
    <row r="196" spans="1:6" ht="12.75" customHeight="1" x14ac:dyDescent="0.2">
      <c r="A196" s="53">
        <v>34</v>
      </c>
      <c r="B196" s="232" t="s">
        <v>436</v>
      </c>
      <c r="C196" s="50" t="s">
        <v>437</v>
      </c>
      <c r="D196" s="51">
        <f t="shared" ref="D196:E196" si="44">D197+D202+D210</f>
        <v>636.22</v>
      </c>
      <c r="E196" s="51">
        <f t="shared" si="44"/>
        <v>942.78</v>
      </c>
      <c r="F196" s="52">
        <f t="shared" si="31"/>
        <v>148.18459023608185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404.5</v>
      </c>
      <c r="E202" s="51">
        <f t="shared" si="46"/>
        <v>308.85000000000002</v>
      </c>
      <c r="F202" s="52">
        <f t="shared" si="31"/>
        <v>76.353522867737951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404.5</v>
      </c>
      <c r="E208" s="242">
        <v>308.85000000000002</v>
      </c>
      <c r="F208" s="52">
        <f t="shared" si="31"/>
        <v>76.353522867737951</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231.72</v>
      </c>
      <c r="E210" s="51">
        <f t="shared" si="47"/>
        <v>633.92999999999995</v>
      </c>
      <c r="F210" s="52">
        <f t="shared" si="31"/>
        <v>273.57586742620401</v>
      </c>
    </row>
    <row r="211" spans="1:6" ht="12.75" customHeight="1" x14ac:dyDescent="0.2">
      <c r="A211" s="53">
        <v>3431</v>
      </c>
      <c r="B211" s="232" t="s">
        <v>466</v>
      </c>
      <c r="C211" s="50" t="s">
        <v>467</v>
      </c>
      <c r="D211" s="242">
        <v>231.71</v>
      </c>
      <c r="E211" s="242">
        <v>633.55999999999995</v>
      </c>
      <c r="F211" s="52">
        <f t="shared" si="31"/>
        <v>273.4279918864097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0.01</v>
      </c>
      <c r="E213" s="242">
        <v>0.37</v>
      </c>
      <c r="F213" s="52">
        <f t="shared" si="31"/>
        <v>3700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1206202.7</v>
      </c>
      <c r="E289" s="51">
        <f t="shared" si="79"/>
        <v>1540818.91</v>
      </c>
      <c r="F289" s="52">
        <f t="shared" si="76"/>
        <v>127.74129174142952</v>
      </c>
    </row>
    <row r="290" spans="1:6" ht="12.75" customHeight="1" x14ac:dyDescent="0.2">
      <c r="A290" s="53" t="s">
        <v>609</v>
      </c>
      <c r="B290" s="85" t="s">
        <v>620</v>
      </c>
      <c r="C290" s="50" t="s">
        <v>621</v>
      </c>
      <c r="D290" s="51">
        <f>IF(D6&gt;=D289,D6-D289,0)</f>
        <v>11556.310000000056</v>
      </c>
      <c r="E290" s="51">
        <f>IF(E6&gt;=E289,E6-E289,0)</f>
        <v>7085.4500000001863</v>
      </c>
      <c r="F290" s="52">
        <f t="shared" si="76"/>
        <v>61.312391239073307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12057</v>
      </c>
      <c r="E293" s="242">
        <v>6694.69</v>
      </c>
      <c r="F293" s="52">
        <f t="shared" si="76"/>
        <v>55.525337977938129</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2994.5699999999997</v>
      </c>
      <c r="E350" s="51">
        <f t="shared" si="95"/>
        <v>1142.5</v>
      </c>
      <c r="F350" s="52">
        <f t="shared" si="81"/>
        <v>38.152389157708789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2994.5699999999997</v>
      </c>
      <c r="E363" s="51">
        <f t="shared" si="99"/>
        <v>1142.5</v>
      </c>
      <c r="F363" s="52">
        <f t="shared" si="81"/>
        <v>38.152389157708789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2994.5699999999997</v>
      </c>
      <c r="E369" s="51">
        <f t="shared" si="101"/>
        <v>1142.5</v>
      </c>
      <c r="F369" s="52">
        <f t="shared" si="81"/>
        <v>38.152389157708789</v>
      </c>
    </row>
    <row r="370" spans="1:6" ht="12.75" customHeight="1" x14ac:dyDescent="0.2">
      <c r="A370" s="53">
        <v>4221</v>
      </c>
      <c r="B370" s="85" t="s">
        <v>675</v>
      </c>
      <c r="C370" s="50" t="s">
        <v>767</v>
      </c>
      <c r="D370" s="242">
        <v>1610.06</v>
      </c>
      <c r="E370" s="242">
        <v>818.75</v>
      </c>
      <c r="F370" s="52">
        <f t="shared" si="81"/>
        <v>50.85214215619294</v>
      </c>
    </row>
    <row r="371" spans="1:6" ht="12.75" customHeight="1" x14ac:dyDescent="0.2">
      <c r="A371" s="53">
        <v>4222</v>
      </c>
      <c r="B371" s="85" t="s">
        <v>768</v>
      </c>
      <c r="C371" s="50" t="s">
        <v>769</v>
      </c>
      <c r="D371" s="242">
        <v>943.33</v>
      </c>
      <c r="E371" s="242">
        <v>323.75</v>
      </c>
      <c r="F371" s="52">
        <f t="shared" si="81"/>
        <v>34.319909257629881</v>
      </c>
    </row>
    <row r="372" spans="1:6" ht="12.75" customHeight="1" x14ac:dyDescent="0.2">
      <c r="A372" s="53">
        <v>4223</v>
      </c>
      <c r="B372" s="85" t="s">
        <v>679</v>
      </c>
      <c r="C372" s="50" t="s">
        <v>770</v>
      </c>
      <c r="D372" s="242">
        <v>441.18</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2994.5699999999997</v>
      </c>
      <c r="E408" s="51">
        <f t="shared" si="111"/>
        <v>1142.5</v>
      </c>
      <c r="F408" s="52">
        <f t="shared" si="81"/>
        <v>38.152389157708789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1217759.01</v>
      </c>
      <c r="E412" s="51">
        <f>E6+E298</f>
        <v>1547904.36</v>
      </c>
      <c r="F412" s="52">
        <f t="shared" si="81"/>
        <v>127.11089364060628</v>
      </c>
    </row>
    <row r="413" spans="1:6" ht="12.75" customHeight="1" x14ac:dyDescent="0.2">
      <c r="A413" s="53" t="s">
        <v>609</v>
      </c>
      <c r="B413" s="85" t="s">
        <v>832</v>
      </c>
      <c r="C413" s="50" t="s">
        <v>833</v>
      </c>
      <c r="D413" s="51">
        <f t="shared" ref="D413:E413" si="112">D289+D350</f>
        <v>1209197.27</v>
      </c>
      <c r="E413" s="51">
        <f t="shared" si="112"/>
        <v>1541961.41</v>
      </c>
      <c r="F413" s="52">
        <f t="shared" si="81"/>
        <v>127.51942534570888</v>
      </c>
    </row>
    <row r="414" spans="1:6" ht="12.75" customHeight="1" x14ac:dyDescent="0.2">
      <c r="A414" s="53" t="s">
        <v>609</v>
      </c>
      <c r="B414" s="85" t="s">
        <v>834</v>
      </c>
      <c r="C414" s="50" t="s">
        <v>835</v>
      </c>
      <c r="D414" s="51">
        <f t="shared" ref="D414:E414" si="113">IF(D412&gt;=D413,D412-D413,0)</f>
        <v>8561.7399999999907</v>
      </c>
      <c r="E414" s="51">
        <f t="shared" si="113"/>
        <v>5942.9500000001863</v>
      </c>
      <c r="F414" s="52">
        <f t="shared" si="81"/>
        <v>69.412876354575033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12057</v>
      </c>
      <c r="E417" s="51">
        <f t="shared" si="116"/>
        <v>6694.69</v>
      </c>
      <c r="F417" s="52">
        <f t="shared" si="81"/>
        <v>55.525337977938129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3199.43</v>
      </c>
      <c r="E528" s="51">
        <f t="shared" si="148"/>
        <v>3295.11</v>
      </c>
      <c r="F528" s="52">
        <f t="shared" si="119"/>
        <v>102.99053268863516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3199.43</v>
      </c>
      <c r="E593" s="51">
        <f t="shared" si="167"/>
        <v>3295.11</v>
      </c>
      <c r="F593" s="52">
        <f t="shared" si="119"/>
        <v>102.99053268863516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3199.43</v>
      </c>
      <c r="E605" s="51">
        <f t="shared" si="171"/>
        <v>3295.11</v>
      </c>
      <c r="F605" s="52">
        <f t="shared" si="119"/>
        <v>102.99053268863516</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3199.43</v>
      </c>
      <c r="E608" s="242">
        <v>3295.11</v>
      </c>
      <c r="F608" s="52">
        <f t="shared" si="119"/>
        <v>102.99053268863516</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3199.43</v>
      </c>
      <c r="E636" s="51">
        <f t="shared" si="179"/>
        <v>3295.11</v>
      </c>
      <c r="F636" s="52">
        <f t="shared" si="119"/>
        <v>102.99053268863516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1217759.01</v>
      </c>
      <c r="E639" s="51">
        <f t="shared" si="180"/>
        <v>1547904.36</v>
      </c>
      <c r="F639" s="52">
        <f t="shared" si="119"/>
        <v>127.11089364060628</v>
      </c>
    </row>
    <row r="640" spans="1:6" ht="12.75" customHeight="1" x14ac:dyDescent="0.2">
      <c r="A640" s="53" t="s">
        <v>609</v>
      </c>
      <c r="B640" s="85" t="s">
        <v>1278</v>
      </c>
      <c r="C640" s="50" t="s">
        <v>1279</v>
      </c>
      <c r="D640" s="51">
        <f t="shared" ref="D640:E640" si="181">D413+D528</f>
        <v>1212396.7</v>
      </c>
      <c r="E640" s="51">
        <f t="shared" si="181"/>
        <v>1545256.52</v>
      </c>
      <c r="F640" s="52">
        <f t="shared" si="119"/>
        <v>127.45469531548544</v>
      </c>
    </row>
    <row r="641" spans="1:6" ht="12.75" customHeight="1" x14ac:dyDescent="0.2">
      <c r="A641" s="53" t="s">
        <v>609</v>
      </c>
      <c r="B641" s="85" t="s">
        <v>1280</v>
      </c>
      <c r="C641" s="50" t="s">
        <v>1281</v>
      </c>
      <c r="D641" s="51">
        <f t="shared" ref="D641:E641" si="182">IF(D639&gt;=D640,D639-D640,0)</f>
        <v>5362.3100000000559</v>
      </c>
      <c r="E641" s="51">
        <f t="shared" si="182"/>
        <v>2647.8400000000838</v>
      </c>
      <c r="F641" s="52">
        <f t="shared" si="119"/>
        <v>49.378719245997644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12057</v>
      </c>
      <c r="E644" s="51">
        <f t="shared" si="185"/>
        <v>6694.69</v>
      </c>
      <c r="F644" s="52">
        <f t="shared" si="119"/>
        <v>55.525337977938129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6694.6899999999441</v>
      </c>
      <c r="E646" s="51">
        <f t="shared" si="187"/>
        <v>4046.8499999999158</v>
      </c>
      <c r="F646" s="52">
        <f t="shared" si="119"/>
        <v>60.448654082563195</v>
      </c>
    </row>
    <row r="647" spans="1:6" ht="24" x14ac:dyDescent="0.2">
      <c r="A647" s="55" t="s">
        <v>1292</v>
      </c>
      <c r="B647" s="233" t="s">
        <v>1293</v>
      </c>
      <c r="C647" s="56" t="s">
        <v>1292</v>
      </c>
      <c r="D647" s="243">
        <v>83409.27</v>
      </c>
      <c r="E647" s="243">
        <v>125439.2</v>
      </c>
      <c r="F647" s="57">
        <f t="shared" si="119"/>
        <v>150.38999861765961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4890.0200000000004</v>
      </c>
      <c r="E649" s="242">
        <v>11768.25</v>
      </c>
      <c r="F649" s="52">
        <f t="shared" ref="F649:F724" si="188">IF(D649&lt;&gt;0,IF(E649/D649&gt;=100,"&gt;&gt;100",E649/D649*100),"-")</f>
        <v>240.65852491400852</v>
      </c>
    </row>
    <row r="650" spans="1:6" ht="12.75" customHeight="1" x14ac:dyDescent="0.2">
      <c r="A650" s="53" t="s">
        <v>1297</v>
      </c>
      <c r="B650" s="85" t="s">
        <v>1298</v>
      </c>
      <c r="C650" s="50" t="s">
        <v>1297</v>
      </c>
      <c r="D650" s="242">
        <v>75887.899999999994</v>
      </c>
      <c r="E650" s="242">
        <v>219858.31</v>
      </c>
      <c r="F650" s="52">
        <f t="shared" si="188"/>
        <v>289.71457900403095</v>
      </c>
    </row>
    <row r="651" spans="1:6" ht="12.75" customHeight="1" x14ac:dyDescent="0.2">
      <c r="A651" s="53" t="s">
        <v>1299</v>
      </c>
      <c r="B651" s="85" t="s">
        <v>1300</v>
      </c>
      <c r="C651" s="50" t="s">
        <v>1299</v>
      </c>
      <c r="D651" s="242">
        <v>69009.67</v>
      </c>
      <c r="E651" s="242">
        <v>229890.11</v>
      </c>
      <c r="F651" s="52">
        <f t="shared" si="188"/>
        <v>333.12738635034771</v>
      </c>
    </row>
    <row r="652" spans="1:6" ht="24" x14ac:dyDescent="0.2">
      <c r="A652" s="53">
        <v>11</v>
      </c>
      <c r="B652" s="85" t="s">
        <v>1301</v>
      </c>
      <c r="C652" s="50" t="s">
        <v>1302</v>
      </c>
      <c r="D652" s="51">
        <f t="shared" ref="D652:E652" si="189">+D649+D650-D651</f>
        <v>11768.25</v>
      </c>
      <c r="E652" s="51">
        <f t="shared" si="189"/>
        <v>1736.4500000000116</v>
      </c>
      <c r="F652" s="52">
        <f t="shared" si="188"/>
        <v>14.755379941792635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48</v>
      </c>
      <c r="E654" s="262">
        <v>51</v>
      </c>
      <c r="F654" s="52">
        <f t="shared" si="188"/>
        <v>106.25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45</v>
      </c>
      <c r="E656" s="262">
        <v>47</v>
      </c>
      <c r="F656" s="52">
        <f t="shared" si="188"/>
        <v>104.44444444444446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1611.07</v>
      </c>
      <c r="E717" s="242">
        <v>1182</v>
      </c>
      <c r="F717" s="52">
        <f t="shared" si="188"/>
        <v>73.367389374763363</v>
      </c>
    </row>
    <row r="718" spans="1:6" ht="12.75" customHeight="1" x14ac:dyDescent="0.2">
      <c r="A718" s="53">
        <v>32121</v>
      </c>
      <c r="B718" s="85" t="s">
        <v>1416</v>
      </c>
      <c r="C718" s="50" t="s">
        <v>1417</v>
      </c>
      <c r="D718" s="242">
        <v>48155.91</v>
      </c>
      <c r="E718" s="242">
        <v>47262.19</v>
      </c>
      <c r="F718" s="52">
        <f t="shared" si="188"/>
        <v>98.144111491196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2787.18</v>
      </c>
      <c r="E720" s="242">
        <v>640.04</v>
      </c>
      <c r="F720" s="52">
        <f t="shared" si="188"/>
        <v>22.963712426179868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153.12</v>
      </c>
      <c r="F722" s="52" t="str">
        <f t="shared" si="188"/>
        <v>-</v>
      </c>
    </row>
    <row r="723" spans="1:6" ht="12.75" customHeight="1" x14ac:dyDescent="0.2">
      <c r="A723" s="53" t="s">
        <v>1426</v>
      </c>
      <c r="B723" s="85" t="s">
        <v>1427</v>
      </c>
      <c r="C723" s="50" t="s">
        <v>1426</v>
      </c>
      <c r="D723" s="242">
        <v>18399.95</v>
      </c>
      <c r="E723" s="242">
        <v>16174.83</v>
      </c>
      <c r="F723" s="52">
        <f t="shared" si="188"/>
        <v>87.906923660118636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404.5</v>
      </c>
      <c r="E748" s="242">
        <v>308.85000000000002</v>
      </c>
      <c r="F748" s="52">
        <f t="shared" si="190"/>
        <v>76.353522867737951</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3199.43</v>
      </c>
      <c r="E958" s="242">
        <v>3295.11</v>
      </c>
      <c r="F958" s="52">
        <f t="shared" si="190"/>
        <v>102.99053268863516</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11971.14</v>
      </c>
      <c r="E987" s="245">
        <v>8676.0300000000007</v>
      </c>
      <c r="F987" s="52">
        <f t="shared" si="192"/>
        <v>72.474551295866561</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228268.81999999995</v>
      </c>
      <c r="E6" s="229">
        <f t="shared" si="0"/>
        <v>160963.75</v>
      </c>
      <c r="F6" s="230">
        <f t="shared" ref="F6:F260" si="1">IF(D6&gt;0,IF(E6/D6&gt;=100,"&gt;&gt;100",E6/D6*100),"-")</f>
        <v>70.514996310052354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130983.70999999996</v>
      </c>
      <c r="E7" s="104">
        <f t="shared" si="2"/>
        <v>29769.219999999987</v>
      </c>
      <c r="F7" s="93">
        <f t="shared" si="1"/>
        <v>22.727421600747142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130983.70999999996</v>
      </c>
      <c r="E12" s="104">
        <f t="shared" si="3"/>
        <v>29769.219999999987</v>
      </c>
      <c r="F12" s="93">
        <f t="shared" si="1"/>
        <v>22.727421600747142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86438.84</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130473.72</v>
      </c>
      <c r="E15" s="247">
        <v>0</v>
      </c>
      <c r="F15" s="93">
        <f t="shared" si="1"/>
        <v>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44034.879999999997</v>
      </c>
      <c r="E18" s="247"/>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26991.319999999978</v>
      </c>
      <c r="E19" s="104">
        <f t="shared" si="5"/>
        <v>21401.579999999987</v>
      </c>
      <c r="F19" s="93">
        <f t="shared" si="1"/>
        <v>79.290601571171777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99923.14</v>
      </c>
      <c r="E20" s="247">
        <v>105568.28</v>
      </c>
      <c r="F20" s="93">
        <f t="shared" si="1"/>
        <v>105.64948219201278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3372.15</v>
      </c>
      <c r="E21" s="247">
        <v>3695.91</v>
      </c>
      <c r="F21" s="93">
        <f t="shared" si="1"/>
        <v>109.60099639695741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1551.15</v>
      </c>
      <c r="E22" s="247">
        <v>1551.15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5354.7</v>
      </c>
      <c r="E26" s="247">
        <v>5354.7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83209.820000000007</v>
      </c>
      <c r="E28" s="247">
        <v>94768.46</v>
      </c>
      <c r="F28" s="93">
        <f t="shared" si="1"/>
        <v>113.89095662026429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11714.699999999997</v>
      </c>
      <c r="E29" s="104">
        <f t="shared" si="6"/>
        <v>8367.64</v>
      </c>
      <c r="F29" s="93">
        <f t="shared" si="1"/>
        <v>71.428547039190093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33513.24</v>
      </c>
      <c r="E30" s="247">
        <v>33513.24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21798.54</v>
      </c>
      <c r="E34" s="247">
        <v>25145.599999999999</v>
      </c>
      <c r="F34" s="93">
        <f t="shared" si="1"/>
        <v>115.35451456840687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5838.8499999999985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33086.85</v>
      </c>
      <c r="E50" s="247">
        <v>38925.699999999997</v>
      </c>
      <c r="F50" s="93">
        <f t="shared" si="1"/>
        <v>117.6470410450073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5704.81</v>
      </c>
      <c r="E54" s="247">
        <v>5758.67</v>
      </c>
      <c r="F54" s="93">
        <f t="shared" si="1"/>
        <v>100.94411557965996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5704.81</v>
      </c>
      <c r="E55" s="247">
        <v>5758.67</v>
      </c>
      <c r="F55" s="93">
        <f t="shared" si="1"/>
        <v>100.94411557965996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97285.11</v>
      </c>
      <c r="E68" s="104">
        <f t="shared" si="13"/>
        <v>131194.53</v>
      </c>
      <c r="F68" s="93">
        <f t="shared" si="1"/>
        <v>134.85571430201395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11768.25</v>
      </c>
      <c r="E69" s="104">
        <f t="shared" si="14"/>
        <v>1736.45</v>
      </c>
      <c r="F69" s="93">
        <f t="shared" si="1"/>
        <v>14.755379941792535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11748.08</v>
      </c>
      <c r="E70" s="104">
        <f t="shared" si="15"/>
        <v>1687.66</v>
      </c>
      <c r="F70" s="93">
        <f t="shared" si="1"/>
        <v>14.365411199106578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11748.08</v>
      </c>
      <c r="E72" s="247">
        <v>1687.66</v>
      </c>
      <c r="F72" s="93">
        <f t="shared" si="1"/>
        <v>14.365411199106578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20.170000000000002</v>
      </c>
      <c r="E76" s="247">
        <v>48.79</v>
      </c>
      <c r="F76" s="93">
        <f t="shared" si="1"/>
        <v>241.8939018344075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2107.59</v>
      </c>
      <c r="E78" s="104">
        <f>E79+SUM(E82:E84)-E85+E86</f>
        <v>4018.88</v>
      </c>
      <c r="F78" s="93">
        <f t="shared" si="1"/>
        <v>190.68604424959312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2107.59</v>
      </c>
      <c r="E86" s="247">
        <v>4018.88</v>
      </c>
      <c r="F86" s="93">
        <f t="shared" si="1"/>
        <v>190.68604424959312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83409.27</v>
      </c>
      <c r="E170" s="104">
        <f t="shared" si="29"/>
        <v>125439.2</v>
      </c>
      <c r="F170" s="93">
        <f t="shared" si="1"/>
        <v>150.38999861765961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83409.27</v>
      </c>
      <c r="E173" s="247">
        <v>125439.2</v>
      </c>
      <c r="F173" s="93">
        <f t="shared" si="1"/>
        <v>150.38999861765961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228268.82</v>
      </c>
      <c r="E175" s="104">
        <f t="shared" si="30"/>
        <v>160963.75</v>
      </c>
      <c r="F175" s="93">
        <f t="shared" si="1"/>
        <v>70.514996310052325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115950.93</v>
      </c>
      <c r="E176" s="104">
        <f t="shared" si="31"/>
        <v>143917.41</v>
      </c>
      <c r="F176" s="93">
        <f t="shared" si="1"/>
        <v>124.11923733600068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103979.79</v>
      </c>
      <c r="E177" s="104">
        <f t="shared" si="32"/>
        <v>135241.38</v>
      </c>
      <c r="F177" s="93">
        <f t="shared" si="1"/>
        <v>130.06506360514868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78827.789999999994</v>
      </c>
      <c r="E178" s="247">
        <v>121524.44</v>
      </c>
      <c r="F178" s="93">
        <f t="shared" si="1"/>
        <v>154.16446408049751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23183.94</v>
      </c>
      <c r="E179" s="247">
        <v>9195.68</v>
      </c>
      <c r="F179" s="93">
        <f t="shared" si="1"/>
        <v>39.664008792293288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125.24</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125.24</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1968.06</v>
      </c>
      <c r="E188" s="247">
        <v>4396.0200000000004</v>
      </c>
      <c r="F188" s="93">
        <f t="shared" si="1"/>
        <v>223.36818999420754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11971.14</v>
      </c>
      <c r="E206" s="104">
        <f t="shared" si="37"/>
        <v>8676.0300000000007</v>
      </c>
      <c r="F206" s="93">
        <f t="shared" si="1"/>
        <v>72.474551295866561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11971.14</v>
      </c>
      <c r="E207" s="104">
        <f t="shared" si="38"/>
        <v>8676.0300000000007</v>
      </c>
      <c r="F207" s="93">
        <f t="shared" si="1"/>
        <v>72.474551295866561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11971.14</v>
      </c>
      <c r="E214" s="247">
        <v>8676.0300000000007</v>
      </c>
      <c r="F214" s="93">
        <f t="shared" si="1"/>
        <v>72.474551295866561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112317.89</v>
      </c>
      <c r="E237" s="104">
        <f t="shared" si="41"/>
        <v>17046.340000000004</v>
      </c>
      <c r="F237" s="93">
        <f t="shared" si="1"/>
        <v>15.176869864631543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119012.58</v>
      </c>
      <c r="E238" s="104">
        <f t="shared" si="42"/>
        <v>21093.190000000002</v>
      </c>
      <c r="F238" s="93">
        <f t="shared" si="1"/>
        <v>17.723496121166352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130983.72</v>
      </c>
      <c r="E239" s="104">
        <f t="shared" si="43"/>
        <v>29769.22</v>
      </c>
      <c r="F239" s="93">
        <f t="shared" si="1"/>
        <v>22.727419865613836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130983.72</v>
      </c>
      <c r="E240" s="247">
        <v>29769.22</v>
      </c>
      <c r="F240" s="93">
        <f t="shared" si="1"/>
        <v>22.727419865613836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11971.14</v>
      </c>
      <c r="E242" s="104">
        <f t="shared" si="44"/>
        <v>8676.0300000000007</v>
      </c>
      <c r="F242" s="93">
        <f t="shared" si="1"/>
        <v>72.474551295866561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11971.14</v>
      </c>
      <c r="E243" s="247">
        <v>8676.0300000000007</v>
      </c>
      <c r="F243" s="93">
        <f t="shared" si="1"/>
        <v>72.474551295866561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-6694.69</v>
      </c>
      <c r="E245" s="104">
        <f t="shared" si="45"/>
        <v>-4046.85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6694.69</v>
      </c>
      <c r="E250" s="104">
        <f t="shared" si="47"/>
        <v>4046.85</v>
      </c>
      <c r="F250" s="93">
        <f t="shared" si="1"/>
        <v>60.448654082563948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6694.69</v>
      </c>
      <c r="E251" s="247">
        <v>4046.85</v>
      </c>
      <c r="F251" s="93">
        <f t="shared" si="1"/>
        <v>60.448654082563948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109194.52</v>
      </c>
      <c r="E259" s="104">
        <f t="shared" si="49"/>
        <v>109194.52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109194.52</v>
      </c>
      <c r="E260" s="248">
        <v>109194.52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1852.76</v>
      </c>
      <c r="E268" s="247">
        <v>3333.68</v>
      </c>
      <c r="F268" s="93">
        <f t="shared" si="50"/>
        <v>179.93048209158229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685.2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254.83</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18105.47</v>
      </c>
      <c r="E287" s="247">
        <v>3571.7</v>
      </c>
      <c r="F287" s="93">
        <f t="shared" si="50"/>
        <v>19.727187419050704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85874.32</v>
      </c>
      <c r="E288" s="247">
        <v>131669.68</v>
      </c>
      <c r="F288" s="93">
        <f t="shared" si="50"/>
        <v>153.32835241082549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11971.14</v>
      </c>
      <c r="E294" s="247">
        <v>8676.0300000000007</v>
      </c>
      <c r="F294" s="93">
        <f t="shared" si="50"/>
        <v>72.474551295866561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1062.21</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254.83</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1713.23</v>
      </c>
      <c r="E302" s="247">
        <v>3333.81</v>
      </c>
      <c r="F302" s="93">
        <f t="shared" si="50"/>
        <v>194.59208629314219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11971.14</v>
      </c>
      <c r="E312" s="247">
        <v>8676.0300000000007</v>
      </c>
      <c r="F312" s="93">
        <f t="shared" si="50"/>
        <v>72.474551295866561</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1209197.27</v>
      </c>
      <c r="E28" s="81">
        <f t="shared" si="6"/>
        <v>1541961.41</v>
      </c>
      <c r="F28" s="63">
        <f t="shared" si="1"/>
        <v>127.51942534570888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1209197.27</v>
      </c>
      <c r="E31" s="249">
        <v>1541961.41</v>
      </c>
      <c r="F31" s="63">
        <f t="shared" si="1"/>
        <v>127.51942534570888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1209197.27</v>
      </c>
      <c r="E141" s="106">
        <f t="shared" si="28"/>
        <v>1541961.41</v>
      </c>
      <c r="F141" s="82">
        <f t="shared" si="1"/>
        <v>127.51942534570888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5882.55</v>
      </c>
      <c r="E5" s="107">
        <f t="shared" si="0"/>
        <v>86650.77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5882.55</v>
      </c>
      <c r="E22" s="108">
        <f t="shared" si="3"/>
        <v>86650.77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5882.55</v>
      </c>
      <c r="E23" s="108">
        <f t="shared" si="4"/>
        <v>86650.77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5882.55</v>
      </c>
      <c r="E25" s="250">
        <v>86650.77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115950.93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1590635.0699999998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4089.64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1585402.93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1206579.23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377880.92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942.78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1142.5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1562668.59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1661.68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1556569.3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1163882.57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391869.19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817.54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1142.5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3295.11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3295.11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143917.40999999968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3571.7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3571.7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2384.25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2384.25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125.24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125.24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1062.21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1062.21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140345.71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3333.81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128335.87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8676.0300000000007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284" sqref="C28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Marjanović Kasaić</cp:lastModifiedBy>
  <cp:lastPrinted>2023-12-21T13:12:35Z</cp:lastPrinted>
  <dcterms:created xsi:type="dcterms:W3CDTF">2022-04-01T05:14:30Z</dcterms:created>
  <dcterms:modified xsi:type="dcterms:W3CDTF">2024-01-30T09:48:30Z</dcterms:modified>
</cp:coreProperties>
</file>