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317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E291" i="9"/>
  <c r="B291" i="9"/>
  <c r="F290" i="9"/>
  <c r="F289" i="9"/>
  <c r="H288" i="9"/>
  <c r="G288" i="9"/>
  <c r="F288" i="9"/>
  <c r="E288" i="9"/>
  <c r="B288" i="9" s="1"/>
  <c r="H287" i="9"/>
  <c r="G287" i="9"/>
  <c r="F287" i="9"/>
  <c r="H286" i="9"/>
  <c r="G286" i="9"/>
  <c r="F286" i="9"/>
  <c r="H285" i="9"/>
  <c r="G285" i="9"/>
  <c r="F285" i="9"/>
  <c r="F284" i="9"/>
  <c r="H283" i="9"/>
  <c r="E283" i="9" s="1"/>
  <c r="B283" i="9" s="1"/>
  <c r="G283" i="9"/>
  <c r="F283" i="9"/>
  <c r="H282" i="9"/>
  <c r="E282" i="9" s="1"/>
  <c r="B282" i="9" s="1"/>
  <c r="G282" i="9"/>
  <c r="F282" i="9"/>
  <c r="H281" i="9"/>
  <c r="E281" i="9" s="1"/>
  <c r="B281" i="9" s="1"/>
  <c r="G281" i="9"/>
  <c r="F281" i="9"/>
  <c r="F280" i="9"/>
  <c r="F279" i="9"/>
  <c r="F278" i="9"/>
  <c r="F277" i="9" s="1"/>
  <c r="F276" i="9"/>
  <c r="L275" i="9"/>
  <c r="F275" i="9" s="1"/>
  <c r="H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E221" i="9"/>
  <c r="M220" i="9"/>
  <c r="L220" i="9"/>
  <c r="E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E22" i="9" s="1"/>
  <c r="B22" i="9" s="1"/>
  <c r="G22" i="9"/>
  <c r="F22" i="9"/>
  <c r="F21" i="9"/>
  <c r="F4" i="9"/>
  <c r="O3" i="9"/>
  <c r="G275" i="9" s="1"/>
  <c r="I3" i="9"/>
  <c r="G174" i="9" s="1"/>
  <c r="E174" i="9" s="1"/>
  <c r="B174" i="9" s="1"/>
  <c r="H3" i="9"/>
  <c r="G3" i="9"/>
  <c r="D101" i="8"/>
  <c r="I36" i="3" s="1"/>
  <c r="D95" i="8"/>
  <c r="D90" i="8"/>
  <c r="D85" i="8"/>
  <c r="D80" i="8"/>
  <c r="D75" i="8"/>
  <c r="D70" i="8"/>
  <c r="D65" i="8"/>
  <c r="D60" i="8"/>
  <c r="D55" i="8"/>
  <c r="D50" i="8"/>
  <c r="D49" i="8"/>
  <c r="D44" i="8"/>
  <c r="D43" i="8"/>
  <c r="D36" i="8"/>
  <c r="D26" i="8"/>
  <c r="D18" i="8"/>
  <c r="D8" i="8"/>
  <c r="D6" i="8" s="1"/>
  <c r="C1481" i="1" s="1"/>
  <c r="H1481" i="1" s="1"/>
  <c r="E44" i="7"/>
  <c r="D44" i="7"/>
  <c r="E39" i="7"/>
  <c r="D39" i="7"/>
  <c r="E38" i="7"/>
  <c r="D38" i="7"/>
  <c r="E30" i="7"/>
  <c r="D30" i="7"/>
  <c r="E23" i="7"/>
  <c r="D23" i="7"/>
  <c r="D22" i="7" s="1"/>
  <c r="E22" i="7"/>
  <c r="E14" i="7"/>
  <c r="D14" i="7"/>
  <c r="E7" i="7"/>
  <c r="D7" i="7"/>
  <c r="E6" i="7"/>
  <c r="D6" i="7"/>
  <c r="E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E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D250" i="5"/>
  <c r="F249" i="5"/>
  <c r="F248" i="5"/>
  <c r="F247" i="5"/>
  <c r="E246" i="5"/>
  <c r="D246" i="5"/>
  <c r="D245" i="5"/>
  <c r="F245" i="5" s="1"/>
  <c r="F244" i="5"/>
  <c r="F243" i="5"/>
  <c r="E242" i="5"/>
  <c r="D242" i="5"/>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E206" i="5"/>
  <c r="H310" i="9" s="1"/>
  <c r="D206" i="5"/>
  <c r="G310" i="9" s="1"/>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E593" i="4" s="1"/>
  <c r="D599" i="4"/>
  <c r="F599" i="4" s="1"/>
  <c r="F598" i="4"/>
  <c r="F597" i="4"/>
  <c r="F596" i="4"/>
  <c r="F595" i="4"/>
  <c r="E594" i="4"/>
  <c r="D594" i="4"/>
  <c r="D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7" i="4"/>
  <c r="F526" i="4"/>
  <c r="E525" i="4"/>
  <c r="E515" i="4" s="1"/>
  <c r="D50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D484"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6" i="4"/>
  <c r="F416"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D7" i="4" s="1"/>
  <c r="F7" i="4" s="1"/>
  <c r="G36" i="3"/>
  <c r="B36" i="3"/>
  <c r="I35"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H1578" i="1"/>
  <c r="C1578" i="1"/>
  <c r="G1578" i="1" s="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C1515" i="1"/>
  <c r="H1515" i="1" s="1"/>
  <c r="C1514" i="1"/>
  <c r="G1513" i="1"/>
  <c r="C1513" i="1"/>
  <c r="H1513" i="1" s="1"/>
  <c r="C1512" i="1"/>
  <c r="C1511" i="1"/>
  <c r="H1511" i="1" s="1"/>
  <c r="C1510" i="1"/>
  <c r="G1509" i="1"/>
  <c r="C1509" i="1"/>
  <c r="H1509" i="1" s="1"/>
  <c r="C1508" i="1"/>
  <c r="G1507" i="1"/>
  <c r="C1507" i="1"/>
  <c r="H1507" i="1" s="1"/>
  <c r="C1506" i="1"/>
  <c r="G1505" i="1"/>
  <c r="C1505" i="1"/>
  <c r="H1505" i="1" s="1"/>
  <c r="C1504" i="1"/>
  <c r="C1503" i="1"/>
  <c r="H1503" i="1" s="1"/>
  <c r="C1502" i="1"/>
  <c r="C1500" i="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C1448" i="1"/>
  <c r="D1447" i="1"/>
  <c r="C1447" i="1"/>
  <c r="D1446" i="1"/>
  <c r="C1446" i="1"/>
  <c r="D1445" i="1"/>
  <c r="H1445" i="1" s="1"/>
  <c r="C1445" i="1"/>
  <c r="D1444" i="1"/>
  <c r="C1444" i="1"/>
  <c r="H1444" i="1" s="1"/>
  <c r="D1443" i="1"/>
  <c r="C1443" i="1"/>
  <c r="D1442" i="1"/>
  <c r="C1442" i="1"/>
  <c r="D1441" i="1"/>
  <c r="C1441" i="1"/>
  <c r="D1440" i="1"/>
  <c r="C1440" i="1"/>
  <c r="D1439" i="1"/>
  <c r="C1439" i="1"/>
  <c r="D1438" i="1"/>
  <c r="C1438" i="1"/>
  <c r="H1438" i="1" s="1"/>
  <c r="D1437" i="1"/>
  <c r="C1437" i="1"/>
  <c r="H1437" i="1" s="1"/>
  <c r="D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D1324" i="1"/>
  <c r="C1324" i="1"/>
  <c r="H1324" i="1" s="1"/>
  <c r="D1323" i="1"/>
  <c r="C1323" i="1"/>
  <c r="H1323" i="1" s="1"/>
  <c r="D1322" i="1"/>
  <c r="C1322" i="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D1229" i="1"/>
  <c r="C1229" i="1"/>
  <c r="D1228" i="1"/>
  <c r="C1228" i="1"/>
  <c r="C1227" i="1"/>
  <c r="D1226" i="1"/>
  <c r="C1226" i="1"/>
  <c r="D1225" i="1"/>
  <c r="C1225" i="1"/>
  <c r="D1224" i="1"/>
  <c r="C1224" i="1"/>
  <c r="D1223" i="1"/>
  <c r="C1223" i="1"/>
  <c r="C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C1184" i="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D1154" i="1"/>
  <c r="D1151" i="1"/>
  <c r="C1151" i="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D1053" i="1"/>
  <c r="C1053" i="1"/>
  <c r="H1053" i="1" s="1"/>
  <c r="D1052" i="1"/>
  <c r="C1052" i="1"/>
  <c r="H1052" i="1" s="1"/>
  <c r="D1051" i="1"/>
  <c r="C1051" i="1"/>
  <c r="H1051" i="1" s="1"/>
  <c r="D1050" i="1"/>
  <c r="C1050" i="1"/>
  <c r="D1049" i="1"/>
  <c r="C1049" i="1"/>
  <c r="H1049" i="1" s="1"/>
  <c r="D1048" i="1"/>
  <c r="C1048" i="1"/>
  <c r="D1047"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H1024" i="1" s="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D1011" i="1"/>
  <c r="C1011" i="1"/>
  <c r="H1011" i="1" s="1"/>
  <c r="D1010" i="1"/>
  <c r="C1010" i="1"/>
  <c r="H1010" i="1" s="1"/>
  <c r="D1009" i="1"/>
  <c r="C1009" i="1"/>
  <c r="H1009" i="1" s="1"/>
  <c r="D1008" i="1"/>
  <c r="C1008" i="1"/>
  <c r="D1007" i="1"/>
  <c r="C1007" i="1"/>
  <c r="H1007" i="1" s="1"/>
  <c r="D1006" i="1"/>
  <c r="C1006" i="1"/>
  <c r="D1005" i="1"/>
  <c r="C1005" i="1"/>
  <c r="H1005" i="1" s="1"/>
  <c r="D1004" i="1"/>
  <c r="C1004" i="1"/>
  <c r="D1003" i="1"/>
  <c r="C1003" i="1"/>
  <c r="H1003" i="1" s="1"/>
  <c r="D1002" i="1"/>
  <c r="C1002" i="1"/>
  <c r="H1002" i="1" s="1"/>
  <c r="D1001" i="1"/>
  <c r="C1001" i="1"/>
  <c r="H1001" i="1" s="1"/>
  <c r="D1000" i="1"/>
  <c r="C1000" i="1"/>
  <c r="H1000" i="1" s="1"/>
  <c r="D999" i="1"/>
  <c r="C999" i="1"/>
  <c r="D998" i="1"/>
  <c r="C998" i="1"/>
  <c r="D997" i="1"/>
  <c r="C997" i="1"/>
  <c r="D996" i="1"/>
  <c r="C996" i="1"/>
  <c r="D995" i="1"/>
  <c r="C995" i="1"/>
  <c r="D994" i="1"/>
  <c r="C994" i="1"/>
  <c r="H994" i="1" s="1"/>
  <c r="D993" i="1"/>
  <c r="C993" i="1"/>
  <c r="H993" i="1" s="1"/>
  <c r="D992" i="1"/>
  <c r="C992" i="1"/>
  <c r="H992" i="1" s="1"/>
  <c r="D991" i="1"/>
  <c r="C991" i="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G913" i="1" s="1"/>
  <c r="D912" i="1"/>
  <c r="C912" i="1"/>
  <c r="H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H903" i="1" s="1"/>
  <c r="D902" i="1"/>
  <c r="C902" i="1"/>
  <c r="H902" i="1" s="1"/>
  <c r="D901" i="1"/>
  <c r="C901" i="1"/>
  <c r="H901" i="1" s="1"/>
  <c r="D900" i="1"/>
  <c r="C900" i="1"/>
  <c r="G900" i="1" s="1"/>
  <c r="D899" i="1"/>
  <c r="C899" i="1"/>
  <c r="G899" i="1" s="1"/>
  <c r="D898" i="1"/>
  <c r="C898" i="1"/>
  <c r="G898" i="1" s="1"/>
  <c r="D897" i="1"/>
  <c r="C897" i="1"/>
  <c r="G897" i="1" s="1"/>
  <c r="D896" i="1"/>
  <c r="C896" i="1"/>
  <c r="H896" i="1" s="1"/>
  <c r="D895" i="1"/>
  <c r="C895" i="1"/>
  <c r="H895" i="1" s="1"/>
  <c r="D894" i="1"/>
  <c r="C894" i="1"/>
  <c r="G894" i="1" s="1"/>
  <c r="D893" i="1"/>
  <c r="C893" i="1"/>
  <c r="G893" i="1" s="1"/>
  <c r="D892" i="1"/>
  <c r="C892" i="1"/>
  <c r="G892" i="1" s="1"/>
  <c r="D891" i="1"/>
  <c r="C891" i="1"/>
  <c r="G891" i="1" s="1"/>
  <c r="D890" i="1"/>
  <c r="C890" i="1"/>
  <c r="H890" i="1" s="1"/>
  <c r="D889" i="1"/>
  <c r="C889" i="1"/>
  <c r="H889" i="1" s="1"/>
  <c r="D888" i="1"/>
  <c r="C888" i="1"/>
  <c r="H888" i="1" s="1"/>
  <c r="D887" i="1"/>
  <c r="C887" i="1"/>
  <c r="H887" i="1" s="1"/>
  <c r="D886" i="1"/>
  <c r="C886" i="1"/>
  <c r="H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G862" i="1" s="1"/>
  <c r="D861" i="1"/>
  <c r="C861" i="1"/>
  <c r="G861" i="1" s="1"/>
  <c r="D860" i="1"/>
  <c r="C860" i="1"/>
  <c r="G860" i="1" s="1"/>
  <c r="D859" i="1"/>
  <c r="C859" i="1"/>
  <c r="G859" i="1" s="1"/>
  <c r="D858" i="1"/>
  <c r="C858" i="1"/>
  <c r="G858" i="1" s="1"/>
  <c r="D857" i="1"/>
  <c r="C857" i="1"/>
  <c r="G857" i="1" s="1"/>
  <c r="D856" i="1"/>
  <c r="C856" i="1"/>
  <c r="H856" i="1" s="1"/>
  <c r="D855" i="1"/>
  <c r="C855" i="1"/>
  <c r="G855" i="1" s="1"/>
  <c r="D854" i="1"/>
  <c r="C854" i="1"/>
  <c r="H854" i="1" s="1"/>
  <c r="D853" i="1"/>
  <c r="C853" i="1"/>
  <c r="H853" i="1" s="1"/>
  <c r="D852" i="1"/>
  <c r="C852" i="1"/>
  <c r="H852" i="1" s="1"/>
  <c r="D851" i="1"/>
  <c r="C851" i="1"/>
  <c r="H851" i="1" s="1"/>
  <c r="D850" i="1"/>
  <c r="C850" i="1"/>
  <c r="G850" i="1" s="1"/>
  <c r="D849" i="1"/>
  <c r="C849" i="1"/>
  <c r="G849" i="1" s="1"/>
  <c r="G848" i="1"/>
  <c r="D848" i="1"/>
  <c r="C848" i="1"/>
  <c r="H848" i="1" s="1"/>
  <c r="D847" i="1"/>
  <c r="C847" i="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D715" i="1"/>
  <c r="C715" i="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H643" i="1" s="1"/>
  <c r="D642" i="1"/>
  <c r="C642" i="1"/>
  <c r="H642" i="1" s="1"/>
  <c r="D641" i="1"/>
  <c r="C641" i="1"/>
  <c r="H641" i="1" s="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C412" i="1"/>
  <c r="D411" i="1"/>
  <c r="C411" i="1"/>
  <c r="D406" i="1"/>
  <c r="C406" i="1"/>
  <c r="H406" i="1" s="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D238" i="5" l="1"/>
  <c r="D163" i="4"/>
  <c r="C159" i="1" s="1"/>
  <c r="F220" i="9"/>
  <c r="B220" i="9" s="1"/>
  <c r="E44" i="9"/>
  <c r="B44" i="9" s="1"/>
  <c r="H404" i="1"/>
  <c r="H413" i="1"/>
  <c r="H290" i="1"/>
  <c r="H632" i="1"/>
  <c r="E300" i="9"/>
  <c r="B300" i="9" s="1"/>
  <c r="H1263" i="1"/>
  <c r="H649" i="1"/>
  <c r="H1028" i="1"/>
  <c r="H1054" i="1"/>
  <c r="H1580" i="1"/>
  <c r="G1511" i="1"/>
  <c r="G1515" i="1"/>
  <c r="D24" i="8"/>
  <c r="C1499" i="1" s="1"/>
  <c r="C1501" i="1"/>
  <c r="H1501" i="1" s="1"/>
  <c r="G1503" i="1"/>
  <c r="G1483" i="1"/>
  <c r="G1485" i="1"/>
  <c r="G1501" i="1"/>
  <c r="G1577" i="1"/>
  <c r="C1576" i="1"/>
  <c r="H1499" i="1"/>
  <c r="G1499" i="1"/>
  <c r="G1481" i="1"/>
  <c r="D5" i="7"/>
  <c r="C1453" i="1"/>
  <c r="H1453" i="1" s="1"/>
  <c r="H30" i="3"/>
  <c r="C1454" i="1"/>
  <c r="H1454" i="1" s="1"/>
  <c r="H1325" i="1"/>
  <c r="H1322" i="1"/>
  <c r="F28" i="6"/>
  <c r="H1225" i="1"/>
  <c r="H180" i="1"/>
  <c r="H631" i="1"/>
  <c r="H405" i="1"/>
  <c r="H411" i="1"/>
  <c r="E643" i="4"/>
  <c r="D637" i="1" s="1"/>
  <c r="H288" i="1"/>
  <c r="H412" i="1"/>
  <c r="E293" i="9"/>
  <c r="B293" i="9" s="1"/>
  <c r="E302" i="9"/>
  <c r="B302" i="9" s="1"/>
  <c r="H1224" i="1"/>
  <c r="H996" i="1"/>
  <c r="H1184" i="1"/>
  <c r="H1165" i="1"/>
  <c r="E292" i="9"/>
  <c r="B292" i="9" s="1"/>
  <c r="H1156" i="1"/>
  <c r="E310" i="9"/>
  <c r="B310" i="9" s="1"/>
  <c r="H1278" i="1"/>
  <c r="E297" i="9"/>
  <c r="B297" i="9" s="1"/>
  <c r="H1285" i="1"/>
  <c r="H1226" i="1"/>
  <c r="E32" i="9"/>
  <c r="B32" i="9" s="1"/>
  <c r="E33" i="9"/>
  <c r="B33" i="9" s="1"/>
  <c r="E287" i="9"/>
  <c r="B287" i="9" s="1"/>
  <c r="H1230" i="1"/>
  <c r="H1229" i="1"/>
  <c r="H1223" i="1"/>
  <c r="F246" i="5"/>
  <c r="H1151" i="1"/>
  <c r="F170" i="5"/>
  <c r="H1148" i="1"/>
  <c r="H1047" i="1"/>
  <c r="H1048" i="1"/>
  <c r="H1050" i="1"/>
  <c r="H1033" i="1"/>
  <c r="H1030" i="1"/>
  <c r="H1032" i="1"/>
  <c r="F45" i="5"/>
  <c r="H1026" i="1"/>
  <c r="H1023" i="1"/>
  <c r="H1012" i="1"/>
  <c r="H1008" i="1"/>
  <c r="H1006" i="1"/>
  <c r="H1004" i="1"/>
  <c r="E12" i="5"/>
  <c r="D990" i="1" s="1"/>
  <c r="H990" i="1" s="1"/>
  <c r="H999" i="1"/>
  <c r="F19" i="5"/>
  <c r="H998" i="1"/>
  <c r="H997" i="1"/>
  <c r="H991" i="1"/>
  <c r="H995" i="1"/>
  <c r="F215" i="9"/>
  <c r="B215" i="9" s="1"/>
  <c r="F217" i="9"/>
  <c r="B217" i="9" s="1"/>
  <c r="E286" i="9"/>
  <c r="B286" i="9" s="1"/>
  <c r="E295" i="9"/>
  <c r="B295" i="9" s="1"/>
  <c r="E285" i="9"/>
  <c r="B285" i="9" s="1"/>
  <c r="E299" i="9"/>
  <c r="B299" i="9" s="1"/>
  <c r="E27" i="9"/>
  <c r="B27" i="9" s="1"/>
  <c r="H741" i="1"/>
  <c r="H716" i="1"/>
  <c r="H715" i="1"/>
  <c r="H711" i="1"/>
  <c r="H647" i="1"/>
  <c r="E275" i="9"/>
  <c r="B275" i="9" s="1"/>
  <c r="H644" i="1"/>
  <c r="H645" i="1"/>
  <c r="F652" i="4"/>
  <c r="E644" i="4"/>
  <c r="D638" i="1" s="1"/>
  <c r="H1227" i="1"/>
  <c r="H1228" i="1"/>
  <c r="E245" i="5"/>
  <c r="D1222" i="1" s="1"/>
  <c r="H1222" i="1" s="1"/>
  <c r="F250" i="5"/>
  <c r="F238" i="5"/>
  <c r="F242" i="5"/>
  <c r="F593" i="4"/>
  <c r="E196" i="4"/>
  <c r="F210" i="4"/>
  <c r="F188" i="4"/>
  <c r="F223" i="9"/>
  <c r="B223" i="9" s="1"/>
  <c r="F221" i="9"/>
  <c r="F219" i="9"/>
  <c r="H173" i="1"/>
  <c r="F169" i="4"/>
  <c r="E163" i="4"/>
  <c r="D159" i="1" s="1"/>
  <c r="G159" i="1" s="1"/>
  <c r="F125" i="4"/>
  <c r="G6" i="1"/>
  <c r="G10" i="1"/>
  <c r="G14" i="1"/>
  <c r="G18" i="1"/>
  <c r="G22" i="1"/>
  <c r="G26" i="1"/>
  <c r="G30" i="1"/>
  <c r="G34" i="1"/>
  <c r="G38" i="1"/>
  <c r="G42" i="1"/>
  <c r="G50" i="1"/>
  <c r="G54" i="1"/>
  <c r="G58" i="1"/>
  <c r="G62" i="1"/>
  <c r="G66" i="1"/>
  <c r="G70" i="1"/>
  <c r="G74" i="1"/>
  <c r="G78" i="1"/>
  <c r="G82" i="1"/>
  <c r="G86" i="1"/>
  <c r="G90" i="1"/>
  <c r="G94" i="1"/>
  <c r="G98" i="1"/>
  <c r="G106" i="1"/>
  <c r="G110" i="1"/>
  <c r="G114" i="1"/>
  <c r="G118" i="1"/>
  <c r="G122" i="1"/>
  <c r="G126" i="1"/>
  <c r="G130" i="1"/>
  <c r="G134" i="1"/>
  <c r="G138" i="1"/>
  <c r="G142" i="1"/>
  <c r="G146" i="1"/>
  <c r="G150" i="1"/>
  <c r="G4" i="1"/>
  <c r="G8" i="1"/>
  <c r="G12" i="1"/>
  <c r="G16" i="1"/>
  <c r="G20" i="1"/>
  <c r="G24" i="1"/>
  <c r="G28" i="1"/>
  <c r="G32" i="1"/>
  <c r="G36" i="1"/>
  <c r="G40" i="1"/>
  <c r="G44" i="1"/>
  <c r="G48" i="1"/>
  <c r="G52" i="1"/>
  <c r="G56" i="1"/>
  <c r="G60" i="1"/>
  <c r="G64" i="1"/>
  <c r="G68" i="1"/>
  <c r="G72" i="1"/>
  <c r="G76" i="1"/>
  <c r="G80" i="1"/>
  <c r="G84" i="1"/>
  <c r="G88" i="1"/>
  <c r="G92" i="1"/>
  <c r="G96" i="1"/>
  <c r="G100" i="1"/>
  <c r="G104" i="1"/>
  <c r="G108" i="1"/>
  <c r="G112" i="1"/>
  <c r="G116" i="1"/>
  <c r="G120" i="1"/>
  <c r="G124" i="1"/>
  <c r="G128" i="1"/>
  <c r="G132" i="1"/>
  <c r="G136" i="1"/>
  <c r="G140" i="1"/>
  <c r="G144" i="1"/>
  <c r="H152" i="1"/>
  <c r="G152" i="1"/>
  <c r="G156" i="1"/>
  <c r="G158" i="1"/>
  <c r="G163" i="1"/>
  <c r="G169" i="1"/>
  <c r="G171" i="1"/>
  <c r="G173" i="1"/>
  <c r="G175" i="1"/>
  <c r="G177" i="1"/>
  <c r="G179" i="1"/>
  <c r="G181" i="1"/>
  <c r="G183" i="1"/>
  <c r="G187" i="1"/>
  <c r="G191" i="1"/>
  <c r="G195" i="1"/>
  <c r="G199" i="1"/>
  <c r="G203" i="1"/>
  <c r="G207" i="1"/>
  <c r="G211" i="1"/>
  <c r="G217" i="1"/>
  <c r="G219" i="1"/>
  <c r="G222"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H847" i="1"/>
  <c r="G847" i="1"/>
  <c r="E6" i="4"/>
  <c r="D3" i="1"/>
  <c r="H3" i="1" s="1"/>
  <c r="G154" i="1"/>
  <c r="G161" i="1"/>
  <c r="G165" i="1"/>
  <c r="G167" i="1"/>
  <c r="G185" i="1"/>
  <c r="G189" i="1"/>
  <c r="G193" i="1"/>
  <c r="G197" i="1"/>
  <c r="G201" i="1"/>
  <c r="G205" i="1"/>
  <c r="G209" i="1"/>
  <c r="G213" i="1"/>
  <c r="G215" i="1"/>
  <c r="G224" i="1"/>
  <c r="G226" i="1"/>
  <c r="G228"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51" i="1"/>
  <c r="G852" i="1"/>
  <c r="G853" i="1"/>
  <c r="G854" i="1"/>
  <c r="G856" i="1"/>
  <c r="G863" i="1"/>
  <c r="G864" i="1"/>
  <c r="G865" i="1"/>
  <c r="G866" i="1"/>
  <c r="G867" i="1"/>
  <c r="G868" i="1"/>
  <c r="G869" i="1"/>
  <c r="G870" i="1"/>
  <c r="G871" i="1"/>
  <c r="G872" i="1"/>
  <c r="G873" i="1"/>
  <c r="G874" i="1"/>
  <c r="G875" i="1"/>
  <c r="G886" i="1"/>
  <c r="G887" i="1"/>
  <c r="G888" i="1"/>
  <c r="G889" i="1"/>
  <c r="G890" i="1"/>
  <c r="G895" i="1"/>
  <c r="G896" i="1"/>
  <c r="G901" i="1"/>
  <c r="G902" i="1"/>
  <c r="G903" i="1"/>
  <c r="G912" i="1"/>
  <c r="G914" i="1"/>
  <c r="G916" i="1"/>
  <c r="G922" i="1"/>
  <c r="G926" i="1"/>
  <c r="G928" i="1"/>
  <c r="G934" i="1"/>
  <c r="G936" i="1"/>
  <c r="G942" i="1"/>
  <c r="G944" i="1"/>
  <c r="G950" i="1"/>
  <c r="G952" i="1"/>
  <c r="G958" i="1"/>
  <c r="G962" i="1"/>
  <c r="G968" i="1"/>
  <c r="G972" i="1"/>
  <c r="G974" i="1"/>
  <c r="G978" i="1"/>
  <c r="G987" i="1"/>
  <c r="G991" i="1"/>
  <c r="G995" i="1"/>
  <c r="G1001" i="1"/>
  <c r="G1005" i="1"/>
  <c r="G1011" i="1"/>
  <c r="G1015" i="1"/>
  <c r="G1019" i="1"/>
  <c r="G1023" i="1"/>
  <c r="G1029" i="1"/>
  <c r="G1033" i="1"/>
  <c r="G1039" i="1"/>
  <c r="G1043" i="1"/>
  <c r="G1045" i="1"/>
  <c r="G1048" i="1"/>
  <c r="G1050" i="1"/>
  <c r="G1060" i="1"/>
  <c r="G1064" i="1"/>
  <c r="G1069" i="1"/>
  <c r="G1073" i="1"/>
  <c r="G1077" i="1"/>
  <c r="G1083" i="1"/>
  <c r="G1087" i="1"/>
  <c r="G1091" i="1"/>
  <c r="G1099" i="1"/>
  <c r="G1101" i="1"/>
  <c r="G1107" i="1"/>
  <c r="G1109" i="1"/>
  <c r="G1115" i="1"/>
  <c r="G1117" i="1"/>
  <c r="H849" i="1"/>
  <c r="H850" i="1"/>
  <c r="H855" i="1"/>
  <c r="H857" i="1"/>
  <c r="H858" i="1"/>
  <c r="H859" i="1"/>
  <c r="H860" i="1"/>
  <c r="H861" i="1"/>
  <c r="H862" i="1"/>
  <c r="H876" i="1"/>
  <c r="H877" i="1"/>
  <c r="H878" i="1"/>
  <c r="H879" i="1"/>
  <c r="H880" i="1"/>
  <c r="H881" i="1"/>
  <c r="H882" i="1"/>
  <c r="H883" i="1"/>
  <c r="H884" i="1"/>
  <c r="H885" i="1"/>
  <c r="H891" i="1"/>
  <c r="H892" i="1"/>
  <c r="H893" i="1"/>
  <c r="H894" i="1"/>
  <c r="H897" i="1"/>
  <c r="H898" i="1"/>
  <c r="H899" i="1"/>
  <c r="H900" i="1"/>
  <c r="H904" i="1"/>
  <c r="H905" i="1"/>
  <c r="H906" i="1"/>
  <c r="H907" i="1"/>
  <c r="H908" i="1"/>
  <c r="H909" i="1"/>
  <c r="H910" i="1"/>
  <c r="H911" i="1"/>
  <c r="H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4" i="1"/>
  <c r="G1126" i="1"/>
  <c r="G1128" i="1"/>
  <c r="G1130" i="1"/>
  <c r="G1132" i="1"/>
  <c r="G1134" i="1"/>
  <c r="G1136" i="1"/>
  <c r="G1138" i="1"/>
  <c r="G1140" i="1"/>
  <c r="G1142" i="1"/>
  <c r="G1144" i="1"/>
  <c r="G1146" i="1"/>
  <c r="G1148" i="1"/>
  <c r="G1150" i="1"/>
  <c r="G1156" i="1"/>
  <c r="G1158" i="1"/>
  <c r="G1160" i="1"/>
  <c r="G1162" i="1"/>
  <c r="G1164" i="1"/>
  <c r="G1166"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G1444" i="1"/>
  <c r="I1444" i="1" s="1"/>
  <c r="J1446" i="1"/>
  <c r="H1446" i="1"/>
  <c r="G1446" i="1"/>
  <c r="I1446" i="1" s="1"/>
  <c r="J1448" i="1"/>
  <c r="H1448" i="1"/>
  <c r="G1448" i="1"/>
  <c r="J1450" i="1"/>
  <c r="H1450" i="1"/>
  <c r="G1450" i="1"/>
  <c r="I1450" i="1" s="1"/>
  <c r="J1452" i="1"/>
  <c r="H1452" i="1"/>
  <c r="G1452" i="1"/>
  <c r="J1455" i="1"/>
  <c r="H1455" i="1"/>
  <c r="G1455" i="1"/>
  <c r="I1455" i="1" s="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D50" i="4"/>
  <c r="F62" i="4"/>
  <c r="F98" i="4"/>
  <c r="D106" i="4"/>
  <c r="F134" i="4"/>
  <c r="F140" i="4"/>
  <c r="D311" i="4"/>
  <c r="F345" i="4"/>
  <c r="D363" i="4"/>
  <c r="F397" i="4"/>
  <c r="D644" i="4"/>
  <c r="D643" i="4"/>
  <c r="F417" i="4"/>
  <c r="D421" i="4"/>
  <c r="F422" i="4"/>
  <c r="E421" i="4"/>
  <c r="F460" i="4"/>
  <c r="F502" i="4"/>
  <c r="D580" i="4"/>
  <c r="F594" i="4"/>
  <c r="F626" i="4"/>
  <c r="G918" i="1"/>
  <c r="G920" i="1"/>
  <c r="G924" i="1"/>
  <c r="G930" i="1"/>
  <c r="G932" i="1"/>
  <c r="G938" i="1"/>
  <c r="G940" i="1"/>
  <c r="G946" i="1"/>
  <c r="G948" i="1"/>
  <c r="G954" i="1"/>
  <c r="G956" i="1"/>
  <c r="G960" i="1"/>
  <c r="G964" i="1"/>
  <c r="G966" i="1"/>
  <c r="G970" i="1"/>
  <c r="G976" i="1"/>
  <c r="G980" i="1"/>
  <c r="G982" i="1"/>
  <c r="G989" i="1"/>
  <c r="G993" i="1"/>
  <c r="G997" i="1"/>
  <c r="G999" i="1"/>
  <c r="G1003" i="1"/>
  <c r="G1007" i="1"/>
  <c r="G1009" i="1"/>
  <c r="G1013" i="1"/>
  <c r="G1017" i="1"/>
  <c r="G1021" i="1"/>
  <c r="G1025" i="1"/>
  <c r="G1027" i="1"/>
  <c r="G1031" i="1"/>
  <c r="G1035" i="1"/>
  <c r="G1037" i="1"/>
  <c r="G1041" i="1"/>
  <c r="G1052" i="1"/>
  <c r="G1054" i="1"/>
  <c r="G1058" i="1"/>
  <c r="G1062" i="1"/>
  <c r="G1067" i="1"/>
  <c r="G1071" i="1"/>
  <c r="G1075" i="1"/>
  <c r="G1079" i="1"/>
  <c r="G1081" i="1"/>
  <c r="G1085" i="1"/>
  <c r="G1089" i="1"/>
  <c r="G1093" i="1"/>
  <c r="G1095" i="1"/>
  <c r="G1097" i="1"/>
  <c r="G1103" i="1"/>
  <c r="G1105" i="1"/>
  <c r="G1111" i="1"/>
  <c r="G1113"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8" i="1"/>
  <c r="J1444"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D151" i="4"/>
  <c r="F529" i="4"/>
  <c r="D528" i="4"/>
  <c r="F530" i="4"/>
  <c r="F568" i="4"/>
  <c r="D7" i="5"/>
  <c r="F13" i="5"/>
  <c r="H309" i="9"/>
  <c r="D1167" i="1"/>
  <c r="G1167" i="1" s="1"/>
  <c r="I28" i="3"/>
  <c r="D1435" i="1"/>
  <c r="F35" i="6"/>
  <c r="H25" i="3"/>
  <c r="I27" i="3"/>
  <c r="D1408" i="1"/>
  <c r="G1408"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8" i="4"/>
  <c r="F83" i="4"/>
  <c r="E152" i="4"/>
  <c r="G21" i="9" s="1"/>
  <c r="F159" i="4"/>
  <c r="F164" i="4"/>
  <c r="F177" i="4"/>
  <c r="F216" i="4"/>
  <c r="E224" i="4"/>
  <c r="D220" i="1" s="1"/>
  <c r="G220" i="1" s="1"/>
  <c r="E252" i="4"/>
  <c r="D248" i="1" s="1"/>
  <c r="G248" i="1" s="1"/>
  <c r="F264" i="4"/>
  <c r="D298" i="4"/>
  <c r="E311" i="4"/>
  <c r="D350" i="4"/>
  <c r="E363" i="4"/>
  <c r="F378" i="4"/>
  <c r="E472" i="4"/>
  <c r="D466" i="1" s="1"/>
  <c r="G466" i="1" s="1"/>
  <c r="D515" i="4"/>
  <c r="F516" i="4"/>
  <c r="E580" i="4"/>
  <c r="D574" i="1" s="1"/>
  <c r="F605" i="4"/>
  <c r="G1445" i="1"/>
  <c r="E143" i="9"/>
  <c r="B143" i="9" s="1"/>
  <c r="F603" i="4"/>
  <c r="D141" i="6"/>
  <c r="G317" i="9" s="1"/>
  <c r="E317" i="9" s="1"/>
  <c r="F5" i="6"/>
  <c r="D42" i="8"/>
  <c r="G312" i="9" s="1"/>
  <c r="E312" i="9" s="1"/>
  <c r="D78" i="5"/>
  <c r="E87" i="5"/>
  <c r="D1065" i="1" s="1"/>
  <c r="G1065" i="1" s="1"/>
  <c r="E289" i="9"/>
  <c r="B289" i="9" s="1"/>
  <c r="F88" i="5"/>
  <c r="D118" i="5"/>
  <c r="D134" i="5"/>
  <c r="E176" i="5"/>
  <c r="D177" i="5"/>
  <c r="F259" i="5"/>
  <c r="F6" i="6"/>
  <c r="F36" i="6"/>
  <c r="F130" i="6"/>
  <c r="G162" i="9"/>
  <c r="E162" i="9" s="1"/>
  <c r="B162" i="9" s="1"/>
  <c r="G164" i="9"/>
  <c r="E164" i="9" s="1"/>
  <c r="B164" i="9" s="1"/>
  <c r="H166" i="9"/>
  <c r="G168" i="9"/>
  <c r="E168" i="9" s="1"/>
  <c r="B168" i="9" s="1"/>
  <c r="G170" i="9"/>
  <c r="E170" i="9" s="1"/>
  <c r="B170" i="9" s="1"/>
  <c r="G172" i="9"/>
  <c r="E172" i="9" s="1"/>
  <c r="B172" i="9" s="1"/>
  <c r="F149" i="5"/>
  <c r="E309" i="9"/>
  <c r="B309" i="9" s="1"/>
  <c r="F190" i="5"/>
  <c r="F206" i="5"/>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I10" i="9"/>
  <c r="G161" i="9"/>
  <c r="E161" i="9" s="1"/>
  <c r="B161" i="9" s="1"/>
  <c r="G163" i="9"/>
  <c r="E163" i="9" s="1"/>
  <c r="B163" i="9" s="1"/>
  <c r="G165" i="9"/>
  <c r="E165" i="9" s="1"/>
  <c r="B165" i="9" s="1"/>
  <c r="G167" i="9"/>
  <c r="E167" i="9" s="1"/>
  <c r="B167" i="9" s="1"/>
  <c r="G169" i="9"/>
  <c r="E169" i="9" s="1"/>
  <c r="B169" i="9" s="1"/>
  <c r="G171" i="9"/>
  <c r="E171" i="9" s="1"/>
  <c r="B171" i="9" s="1"/>
  <c r="G173" i="9"/>
  <c r="E173" i="9" s="1"/>
  <c r="B173" i="9" s="1"/>
  <c r="G193" i="9"/>
  <c r="E193" i="9" s="1"/>
  <c r="B193" i="9" s="1"/>
  <c r="G195" i="9"/>
  <c r="E195" i="9" s="1"/>
  <c r="B195" i="9" s="1"/>
  <c r="B219" i="9"/>
  <c r="B221" i="9"/>
  <c r="B225" i="9"/>
  <c r="B227" i="9"/>
  <c r="B229" i="9"/>
  <c r="B231" i="9"/>
  <c r="B233" i="9"/>
  <c r="B235" i="9"/>
  <c r="B237" i="9"/>
  <c r="B239" i="9"/>
  <c r="D237" i="5" l="1"/>
  <c r="C1215" i="1"/>
  <c r="E237" i="5"/>
  <c r="F237" i="5" s="1"/>
  <c r="G1576" i="1"/>
  <c r="H1576" i="1"/>
  <c r="H19" i="9"/>
  <c r="E19" i="9" s="1"/>
  <c r="B19" i="9" s="1"/>
  <c r="G315" i="9"/>
  <c r="E315" i="9" s="1"/>
  <c r="H29" i="3"/>
  <c r="C1436" i="1"/>
  <c r="E7" i="5"/>
  <c r="I20" i="3" s="1"/>
  <c r="G990" i="1"/>
  <c r="F12" i="5"/>
  <c r="F213" i="9"/>
  <c r="B213" i="9" s="1"/>
  <c r="F196" i="4"/>
  <c r="D192" i="1"/>
  <c r="F163" i="4"/>
  <c r="H159" i="1"/>
  <c r="B317" i="9"/>
  <c r="E316" i="9"/>
  <c r="I22" i="3"/>
  <c r="D1153" i="1"/>
  <c r="F118" i="5"/>
  <c r="C1096" i="1"/>
  <c r="F78" i="5"/>
  <c r="C1056" i="1"/>
  <c r="K1450" i="9"/>
  <c r="G313" i="9"/>
  <c r="E313" i="9" s="1"/>
  <c r="B313" i="9" s="1"/>
  <c r="I34" i="3"/>
  <c r="C1517" i="1"/>
  <c r="E68" i="5"/>
  <c r="E350" i="4"/>
  <c r="D358" i="1"/>
  <c r="E298" i="4"/>
  <c r="D306" i="1"/>
  <c r="E151" i="4"/>
  <c r="F151" i="4" s="1"/>
  <c r="D148" i="1"/>
  <c r="I1474" i="1"/>
  <c r="I1472" i="1"/>
  <c r="I1467" i="1"/>
  <c r="I1465" i="1"/>
  <c r="I1463" i="1"/>
  <c r="E528" i="4"/>
  <c r="F528" i="4" s="1"/>
  <c r="C522" i="1"/>
  <c r="F152" i="4"/>
  <c r="H21" i="9"/>
  <c r="E21" i="9" s="1"/>
  <c r="I1476" i="1"/>
  <c r="I1458" i="1"/>
  <c r="I1449" i="1"/>
  <c r="H1408" i="1"/>
  <c r="H1167" i="1"/>
  <c r="F580" i="4"/>
  <c r="C574" i="1"/>
  <c r="F644" i="4"/>
  <c r="C638" i="1"/>
  <c r="F363" i="4"/>
  <c r="C358" i="1"/>
  <c r="F311" i="4"/>
  <c r="C306" i="1"/>
  <c r="F50" i="4"/>
  <c r="D6" i="4"/>
  <c r="C46" i="1"/>
  <c r="I1477" i="1"/>
  <c r="I1457" i="1"/>
  <c r="I1452" i="1"/>
  <c r="I1448" i="1"/>
  <c r="I1442" i="1"/>
  <c r="I1440" i="1"/>
  <c r="H466" i="1"/>
  <c r="H248" i="1"/>
  <c r="H220" i="1"/>
  <c r="G3" i="1"/>
  <c r="B192" i="9"/>
  <c r="G307" i="9"/>
  <c r="E307" i="9" s="1"/>
  <c r="B307" i="9" s="1"/>
  <c r="D176" i="5"/>
  <c r="F177" i="5"/>
  <c r="C1154" i="1"/>
  <c r="F134" i="5"/>
  <c r="C1112" i="1"/>
  <c r="D68" i="5"/>
  <c r="B312" i="9"/>
  <c r="F141" i="6"/>
  <c r="H28" i="3"/>
  <c r="C1435" i="1"/>
  <c r="H9" i="3" s="1"/>
  <c r="F515" i="4"/>
  <c r="C509" i="1"/>
  <c r="D408" i="4"/>
  <c r="F350" i="4"/>
  <c r="C345" i="1"/>
  <c r="F298" i="4"/>
  <c r="D407" i="4"/>
  <c r="C293" i="1"/>
  <c r="D6" i="5"/>
  <c r="H20" i="3"/>
  <c r="C985" i="1"/>
  <c r="D289" i="4"/>
  <c r="H17" i="3"/>
  <c r="C147" i="1"/>
  <c r="G1222" i="1"/>
  <c r="E420" i="4"/>
  <c r="D415" i="1"/>
  <c r="F421" i="4"/>
  <c r="D420" i="4"/>
  <c r="C415" i="1"/>
  <c r="F643" i="4"/>
  <c r="C637" i="1"/>
  <c r="F106" i="4"/>
  <c r="C102" i="1"/>
  <c r="H1065" i="1"/>
  <c r="I16" i="3"/>
  <c r="E412" i="4"/>
  <c r="D2" i="1"/>
  <c r="H23" i="3" l="1"/>
  <c r="C1214" i="1"/>
  <c r="H1214" i="1" s="1"/>
  <c r="H1215" i="1"/>
  <c r="G1215" i="1"/>
  <c r="D1214" i="1"/>
  <c r="I23" i="3"/>
  <c r="E175" i="5"/>
  <c r="D1152" i="1" s="1"/>
  <c r="E311" i="9"/>
  <c r="B315" i="9"/>
  <c r="E314" i="9"/>
  <c r="I10" i="3" s="1"/>
  <c r="H1436" i="1"/>
  <c r="G1436" i="1"/>
  <c r="F7" i="5"/>
  <c r="D985" i="1"/>
  <c r="H985" i="1" s="1"/>
  <c r="G192" i="1"/>
  <c r="H192" i="1"/>
  <c r="K3" i="9"/>
  <c r="I9" i="3"/>
  <c r="G985" i="1"/>
  <c r="H509" i="1"/>
  <c r="G509" i="1"/>
  <c r="H1154" i="1"/>
  <c r="G1154" i="1"/>
  <c r="E639" i="4"/>
  <c r="D407" i="1"/>
  <c r="H102" i="1"/>
  <c r="G102" i="1"/>
  <c r="H637" i="1"/>
  <c r="G637" i="1"/>
  <c r="H415" i="1"/>
  <c r="G415" i="1"/>
  <c r="E635" i="4"/>
  <c r="D629" i="1" s="1"/>
  <c r="D414" i="1"/>
  <c r="B21" i="9"/>
  <c r="D291" i="4"/>
  <c r="D413" i="4"/>
  <c r="C285" i="1"/>
  <c r="C984" i="1"/>
  <c r="F407" i="4"/>
  <c r="C402" i="1"/>
  <c r="C403" i="1"/>
  <c r="F68" i="5"/>
  <c r="H21" i="3"/>
  <c r="C1046" i="1"/>
  <c r="D412" i="4"/>
  <c r="F6" i="4"/>
  <c r="D290" i="4"/>
  <c r="H16" i="3"/>
  <c r="C2" i="1"/>
  <c r="H306" i="1"/>
  <c r="G306" i="1"/>
  <c r="H358" i="1"/>
  <c r="G358" i="1"/>
  <c r="H638" i="1"/>
  <c r="G638" i="1"/>
  <c r="H574" i="1"/>
  <c r="G574" i="1"/>
  <c r="E636" i="4"/>
  <c r="D630" i="1" s="1"/>
  <c r="D522" i="1"/>
  <c r="G522" i="1" s="1"/>
  <c r="G148" i="1"/>
  <c r="H148" i="1"/>
  <c r="E6" i="5"/>
  <c r="I21" i="3"/>
  <c r="D1046" i="1"/>
  <c r="D635" i="4"/>
  <c r="F420" i="4"/>
  <c r="C414" i="1"/>
  <c r="H293" i="1"/>
  <c r="H1435" i="1"/>
  <c r="G1435" i="1"/>
  <c r="H1112" i="1"/>
  <c r="G1112" i="1"/>
  <c r="F176" i="5"/>
  <c r="D175" i="5"/>
  <c r="H22" i="3"/>
  <c r="C1153" i="1"/>
  <c r="H46" i="1"/>
  <c r="G46" i="1"/>
  <c r="H522" i="1"/>
  <c r="D636" i="4"/>
  <c r="I17" i="3"/>
  <c r="E289" i="4"/>
  <c r="D147" i="1"/>
  <c r="G147" i="1" s="1"/>
  <c r="E407" i="4"/>
  <c r="D402" i="1" s="1"/>
  <c r="D293" i="1"/>
  <c r="G293" i="1" s="1"/>
  <c r="E408" i="4"/>
  <c r="D403" i="1" s="1"/>
  <c r="D345" i="1"/>
  <c r="G345" i="1" s="1"/>
  <c r="H1517" i="1"/>
  <c r="G1517" i="1"/>
  <c r="H11" i="3"/>
  <c r="H1056" i="1"/>
  <c r="G1056" i="1"/>
  <c r="H1096" i="1"/>
  <c r="G1096" i="1"/>
  <c r="G1214" i="1" l="1"/>
  <c r="G284" i="9"/>
  <c r="E284" i="9" s="1"/>
  <c r="B284" i="9" s="1"/>
  <c r="H147" i="1"/>
  <c r="E413" i="4"/>
  <c r="F413" i="4" s="1"/>
  <c r="E291" i="4"/>
  <c r="D287" i="1" s="1"/>
  <c r="D285" i="1"/>
  <c r="H285" i="1" s="1"/>
  <c r="E290" i="4"/>
  <c r="D286" i="1" s="1"/>
  <c r="F636" i="4"/>
  <c r="C630" i="1"/>
  <c r="H1153" i="1"/>
  <c r="G1153" i="1"/>
  <c r="F175" i="5"/>
  <c r="C1152" i="1"/>
  <c r="H414" i="1"/>
  <c r="G414" i="1"/>
  <c r="F635" i="4"/>
  <c r="C629" i="1"/>
  <c r="H2" i="1"/>
  <c r="G2" i="1"/>
  <c r="C286" i="1"/>
  <c r="D639" i="4"/>
  <c r="D414" i="4"/>
  <c r="F412" i="4"/>
  <c r="C407" i="1"/>
  <c r="H1046" i="1"/>
  <c r="G1046" i="1"/>
  <c r="F408" i="4"/>
  <c r="H345" i="1"/>
  <c r="F6" i="5"/>
  <c r="D640" i="4"/>
  <c r="D415" i="4"/>
  <c r="C408" i="1"/>
  <c r="F291" i="4"/>
  <c r="C287" i="1"/>
  <c r="N3" i="9"/>
  <c r="I11" i="3"/>
  <c r="H278" i="9"/>
  <c r="D984" i="1"/>
  <c r="H984" i="1" s="1"/>
  <c r="H403" i="1"/>
  <c r="G403" i="1"/>
  <c r="H402" i="1"/>
  <c r="G402" i="1"/>
  <c r="G278" i="9"/>
  <c r="F289" i="4"/>
  <c r="D633" i="1"/>
  <c r="H8" i="3" l="1"/>
  <c r="M3" i="9" s="1"/>
  <c r="G984" i="1"/>
  <c r="E278" i="9"/>
  <c r="E277" i="9" s="1"/>
  <c r="G285" i="1"/>
  <c r="F290" i="4"/>
  <c r="H287" i="1"/>
  <c r="G287" i="1"/>
  <c r="C410" i="1"/>
  <c r="D641" i="4"/>
  <c r="F639" i="4"/>
  <c r="C633" i="1"/>
  <c r="H629" i="1"/>
  <c r="G629" i="1"/>
  <c r="H1152" i="1"/>
  <c r="G1152" i="1"/>
  <c r="H630" i="1"/>
  <c r="G630" i="1"/>
  <c r="D642" i="4"/>
  <c r="C634" i="1"/>
  <c r="H407" i="1"/>
  <c r="G407" i="1"/>
  <c r="F414" i="4"/>
  <c r="C409" i="1"/>
  <c r="H286" i="1"/>
  <c r="G286" i="1"/>
  <c r="E640" i="4"/>
  <c r="E415" i="4"/>
  <c r="D410" i="1" s="1"/>
  <c r="D408" i="1"/>
  <c r="H408" i="1" s="1"/>
  <c r="E414" i="4"/>
  <c r="I8" i="3" l="1"/>
  <c r="B278" i="9"/>
  <c r="D409" i="1"/>
  <c r="G409" i="1" s="1"/>
  <c r="E642" i="4"/>
  <c r="F642" i="4" s="1"/>
  <c r="D634" i="1"/>
  <c r="H634" i="1" s="1"/>
  <c r="E641" i="4"/>
  <c r="D646" i="4"/>
  <c r="C636" i="1"/>
  <c r="H410" i="1"/>
  <c r="G410" i="1"/>
  <c r="G408" i="1"/>
  <c r="F640" i="4"/>
  <c r="H633" i="1"/>
  <c r="G633" i="1"/>
  <c r="D645" i="4"/>
  <c r="F641" i="4"/>
  <c r="C635" i="1"/>
  <c r="F415" i="4"/>
  <c r="H409" i="1" l="1"/>
  <c r="G634" i="1"/>
  <c r="E645" i="4"/>
  <c r="D635" i="1"/>
  <c r="H635" i="1" s="1"/>
  <c r="E646" i="4"/>
  <c r="F646" i="4" s="1"/>
  <c r="D636" i="1"/>
  <c r="H636" i="1" s="1"/>
  <c r="H19" i="3"/>
  <c r="C640" i="1"/>
  <c r="F645" i="4"/>
  <c r="H18" i="3"/>
  <c r="C639" i="1"/>
  <c r="G636" i="1" l="1"/>
  <c r="G276" i="9"/>
  <c r="E276" i="9" s="1"/>
  <c r="B276" i="9" s="1"/>
  <c r="G635" i="1"/>
  <c r="I19" i="3"/>
  <c r="D640" i="1"/>
  <c r="G640" i="1" s="1"/>
  <c r="I18" i="3"/>
  <c r="D639" i="1"/>
  <c r="H7" i="3" l="1"/>
  <c r="J3" i="9" s="1"/>
  <c r="H640" i="1"/>
  <c r="H639" i="1"/>
  <c r="G639" i="1"/>
  <c r="G274" i="9" l="1"/>
  <c r="L272" i="9"/>
  <c r="H274" i="9"/>
  <c r="M272" i="9"/>
  <c r="G18" i="9"/>
  <c r="H18" i="9"/>
  <c r="K5" i="9"/>
  <c r="I7" i="9"/>
  <c r="J8" i="9"/>
  <c r="K9" i="9"/>
  <c r="I11" i="9"/>
  <c r="J12" i="9"/>
  <c r="K13" i="9"/>
  <c r="L15" i="9"/>
  <c r="M16" i="9"/>
  <c r="J17" i="9"/>
  <c r="J5" i="9"/>
  <c r="K6" i="9"/>
  <c r="I8" i="9"/>
  <c r="J9" i="9"/>
  <c r="K10" i="9"/>
  <c r="I12" i="9"/>
  <c r="J13" i="9"/>
  <c r="M15" i="9"/>
  <c r="L16" i="9"/>
  <c r="I5" i="9"/>
  <c r="J6" i="9"/>
  <c r="K7" i="9"/>
  <c r="I9" i="9"/>
  <c r="J10" i="9"/>
  <c r="K11" i="9"/>
  <c r="I13" i="9"/>
  <c r="G15" i="9"/>
  <c r="H16" i="9"/>
  <c r="H17" i="9"/>
  <c r="I6" i="9"/>
  <c r="J7" i="9"/>
  <c r="K8" i="9"/>
  <c r="J11" i="9"/>
  <c r="K12" i="9"/>
  <c r="H15" i="9"/>
  <c r="G16" i="9"/>
  <c r="G17" i="9"/>
  <c r="I17" i="9"/>
  <c r="E16" i="9" l="1"/>
  <c r="F16" i="9"/>
  <c r="E6" i="9"/>
  <c r="B6" i="9" s="1"/>
  <c r="E13" i="9"/>
  <c r="B13" i="9" s="1"/>
  <c r="E10" i="9"/>
  <c r="B10" i="9" s="1"/>
  <c r="E5" i="9"/>
  <c r="B5" i="9" s="1"/>
  <c r="E12" i="9"/>
  <c r="B12" i="9" s="1"/>
  <c r="F15" i="9"/>
  <c r="E7" i="9"/>
  <c r="B7" i="9" s="1"/>
  <c r="F272" i="9"/>
  <c r="E17" i="9"/>
  <c r="B17" i="9" s="1"/>
  <c r="E15" i="9"/>
  <c r="E9" i="9"/>
  <c r="B9" i="9" s="1"/>
  <c r="E8" i="9"/>
  <c r="B8" i="9" s="1"/>
  <c r="E11" i="9"/>
  <c r="B11" i="9" s="1"/>
  <c r="E18" i="9"/>
  <c r="B18" i="9" s="1"/>
  <c r="E274" i="9"/>
  <c r="B16" i="9" l="1"/>
  <c r="F14" i="9"/>
  <c r="B274" i="9"/>
  <c r="E20" i="9"/>
  <c r="I7" i="3" s="1"/>
  <c r="B15" i="9"/>
  <c r="E14" i="9"/>
  <c r="E4" i="9"/>
  <c r="B272" i="9"/>
  <c r="F20"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<sst xmlns="http://schemas.openxmlformats.org/spreadsheetml/2006/main" count="4369" uniqueCount="3421">
  <si>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</si>
  <si>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</si>
  <si>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</si>
  <si>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</si>
  <si>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</si>
  <si>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</si>
  <si>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</si>
  <si>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</si>
  <si>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</si>
  <si>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</si>
  <si>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</si>
  <si>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</si>
  <si>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</si>
  <si>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</si>
  <si>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</si>
  <si>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</si>
  <si>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</si>
  <si>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</si>
  <si>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</si>
  <si>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</si>
  <si>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</si>
  <si>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</si>
  <si>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</si>
  <si>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</si>
  <si>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</si>
  <si>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</si>
  <si>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</si>
  <si>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</si>
  <si>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</si>
  <si>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</si>
  <si>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</si>
  <si>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KARLOVCU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</si>
  <si>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</si>
  <si>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</si>
  <si>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</si>
  <si>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</si>
  <si>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</si>
  <si>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</si>
  <si>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</si>
  <si>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</si>
  <si>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</si>
  <si>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</si>
  <si>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</si>
  <si>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</si>
  <si>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</si>
  <si>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</si>
  <si>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</si>
  <si>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</si>
  <si>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</si>
  <si>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3611 - ŽUPANIJSKO DRŽAVNO ODVJETNIŠTVO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</si>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</sst>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566491.62000000011</v>
      </c>
      <c r="D2" s="6">
        <f>'PR-RAS'!E6</f>
        <v>725624.25999999989</v>
      </c>
      <c r="E2" s="6">
        <v>0</v>
      </c>
      <c r="F2" s="6">
        <v>0</v>
      </c>
      <c r="G2" s="7">
        <f t="shared" ref="G2:G264" si="0">(B2/1000)*(C2*1+D2*2)</f>
        <v>2017.7401399999999</v>
      </c>
      <c r="H2" s="7">
        <f t="shared" ref="H2:H264" si="1">ABS(C2-ROUND(C2,0))+ABS(D2-ROUND(D2,0))</f>
        <v>0.63999999978113919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0.16</v>
      </c>
      <c r="D78" s="1">
        <f>'PR-RAS'!E82</f>
        <v>0.2</v>
      </c>
      <c r="E78" s="1">
        <v>0</v>
      </c>
      <c r="F78" s="1">
        <v>0</v>
      </c>
      <c r="G78" s="2">
        <f t="shared" si="0"/>
        <v>4.3120000000000006E-2</v>
      </c>
      <c r="H78" s="2">
        <f t="shared" si="1"/>
        <v>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0.2</v>
      </c>
      <c r="E79" s="1">
        <v>0</v>
      </c>
      <c r="F79" s="1">
        <v>0</v>
      </c>
      <c r="G79" s="2">
        <f t="shared" si="0"/>
        <v>4.3680000000000004E-2</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0.2</v>
      </c>
      <c r="E81" s="1">
        <v>0</v>
      </c>
      <c r="F81" s="1">
        <v>0</v>
      </c>
      <c r="G81" s="2">
        <f t="shared" si="0"/>
        <v>4.4800000000000006E-2</v>
      </c>
      <c r="H81" s="2">
        <f t="shared" si="1"/>
        <v>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92.51</v>
      </c>
      <c r="D120" s="1">
        <f>'PR-RAS'!E124</f>
        <v>93.24</v>
      </c>
      <c r="E120" s="1">
        <v>0</v>
      </c>
      <c r="F120" s="1">
        <v>0</v>
      </c>
      <c r="G120" s="2">
        <f t="shared" si="0"/>
        <v>33.199809999999999</v>
      </c>
      <c r="H120" s="2">
        <f t="shared" si="1"/>
        <v>0.72999999999998977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92.51</v>
      </c>
      <c r="D121" s="1">
        <f>'PR-RAS'!E125</f>
        <v>93.24</v>
      </c>
      <c r="E121" s="1">
        <v>0</v>
      </c>
      <c r="F121" s="1">
        <v>0</v>
      </c>
      <c r="G121" s="2">
        <f t="shared" si="0"/>
        <v>33.4788</v>
      </c>
      <c r="H121" s="2">
        <f t="shared" si="1"/>
        <v>0.72999999999998977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92.51</v>
      </c>
      <c r="D123" s="1">
        <f>'PR-RAS'!E127</f>
        <v>93.24</v>
      </c>
      <c r="E123" s="1">
        <v>0</v>
      </c>
      <c r="F123" s="1">
        <v>0</v>
      </c>
      <c r="G123" s="2">
        <f t="shared" si="0"/>
        <v>34.03678</v>
      </c>
      <c r="H123" s="2">
        <f t="shared" si="1"/>
        <v>0.72999999999998977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566398.95000000007</v>
      </c>
      <c r="D129" s="1">
        <f>'PR-RAS'!E133</f>
        <v>725530.82</v>
      </c>
      <c r="E129" s="1">
        <v>0</v>
      </c>
      <c r="F129" s="1">
        <v>0</v>
      </c>
      <c r="G129" s="2">
        <f t="shared" si="0"/>
        <v>258234.95551999999</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566398.95000000007</v>
      </c>
      <c r="D130" s="1">
        <f>'PR-RAS'!E134</f>
        <v>725530.82</v>
      </c>
      <c r="E130" s="1">
        <v>0</v>
      </c>
      <c r="F130" s="1">
        <v>0</v>
      </c>
      <c r="G130" s="2">
        <f t="shared" si="0"/>
        <v>260252.41610999999</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564734.06000000006</v>
      </c>
      <c r="D131" s="1">
        <f>'PR-RAS'!E135</f>
        <v>721450.74</v>
      </c>
      <c r="E131" s="1">
        <v>0</v>
      </c>
      <c r="F131" s="1">
        <v>0</v>
      </c>
      <c r="G131" s="2">
        <f t="shared" si="0"/>
        <v>260992.6202</v>
      </c>
      <c r="H131" s="2">
        <f t="shared" si="1"/>
        <v>0.32000000006519258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1664.89</v>
      </c>
      <c r="D132" s="1">
        <f>'PR-RAS'!E136</f>
        <v>4080.08</v>
      </c>
      <c r="E132" s="1">
        <v>0</v>
      </c>
      <c r="F132" s="1">
        <v>0</v>
      </c>
      <c r="G132" s="2">
        <f t="shared" si="0"/>
        <v>1287.0815499999999</v>
      </c>
      <c r="H132" s="2">
        <f t="shared" si="1"/>
        <v>0.1899999999998272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565922.66999999993</v>
      </c>
      <c r="D147" s="1">
        <f>'PR-RAS'!E151</f>
        <v>725484.16</v>
      </c>
      <c r="E147" s="1">
        <v>0</v>
      </c>
      <c r="F147" s="1">
        <v>0</v>
      </c>
      <c r="G147" s="2">
        <f t="shared" si="0"/>
        <v>294466.08453999995</v>
      </c>
      <c r="H147" s="2">
        <f t="shared" si="1"/>
        <v>0.4900000001071021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442574.44999999995</v>
      </c>
      <c r="D148" s="1">
        <f>'PR-RAS'!E152</f>
        <v>572519.9</v>
      </c>
      <c r="E148" s="1">
        <v>0</v>
      </c>
      <c r="F148" s="1">
        <v>0</v>
      </c>
      <c r="G148" s="2">
        <f t="shared" si="0"/>
        <v>233379.29475</v>
      </c>
      <c r="H148" s="2">
        <f t="shared" si="1"/>
        <v>0.54999999993015081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372062.68</v>
      </c>
      <c r="D149" s="1">
        <f>'PR-RAS'!E153</f>
        <v>480799.81</v>
      </c>
      <c r="E149" s="1">
        <v>0</v>
      </c>
      <c r="F149" s="1">
        <v>0</v>
      </c>
      <c r="G149" s="2">
        <f t="shared" si="0"/>
        <v>197382.02040000001</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369708.04</v>
      </c>
      <c r="D150" s="1">
        <f>'PR-RAS'!E154</f>
        <v>479596.88</v>
      </c>
      <c r="E150" s="1">
        <v>0</v>
      </c>
      <c r="F150" s="1">
        <v>0</v>
      </c>
      <c r="G150" s="2">
        <f t="shared" si="0"/>
        <v>198006.3682</v>
      </c>
      <c r="H150" s="2">
        <f t="shared" si="1"/>
        <v>0.15999999997438863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2354.64</v>
      </c>
      <c r="D152" s="1">
        <f>'PR-RAS'!E156</f>
        <v>1202.93</v>
      </c>
      <c r="E152" s="1">
        <v>0</v>
      </c>
      <c r="F152" s="1">
        <v>0</v>
      </c>
      <c r="G152" s="2">
        <f t="shared" si="0"/>
        <v>718.83550000000002</v>
      </c>
      <c r="H152" s="2">
        <f t="shared" si="1"/>
        <v>0.43000000000006366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9121.43</v>
      </c>
      <c r="D154" s="1">
        <f>'PR-RAS'!E158</f>
        <v>12388.12</v>
      </c>
      <c r="E154" s="1">
        <v>0</v>
      </c>
      <c r="F154" s="1">
        <v>0</v>
      </c>
      <c r="G154" s="2">
        <f t="shared" si="0"/>
        <v>5186.3435099999997</v>
      </c>
      <c r="H154" s="2">
        <f t="shared" si="1"/>
        <v>0.55000000000109139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61390.34</v>
      </c>
      <c r="D155" s="1">
        <f>'PR-RAS'!E159</f>
        <v>79331.97</v>
      </c>
      <c r="E155" s="1">
        <v>0</v>
      </c>
      <c r="F155" s="1">
        <v>0</v>
      </c>
      <c r="G155" s="2">
        <f t="shared" si="0"/>
        <v>33888.359120000001</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61390.34</v>
      </c>
      <c r="D157" s="1">
        <f>'PR-RAS'!E161</f>
        <v>79331.97</v>
      </c>
      <c r="E157" s="1">
        <v>0</v>
      </c>
      <c r="F157" s="1">
        <v>0</v>
      </c>
      <c r="G157" s="2">
        <f t="shared" si="0"/>
        <v>34328.467680000002</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122380.12999999999</v>
      </c>
      <c r="D159" s="1">
        <f>'PR-RAS'!E163</f>
        <v>152093.38</v>
      </c>
      <c r="E159" s="1">
        <v>0</v>
      </c>
      <c r="F159" s="1">
        <v>0</v>
      </c>
      <c r="G159" s="2">
        <f t="shared" si="0"/>
        <v>67397.568620000005</v>
      </c>
      <c r="H159" s="2">
        <f t="shared" si="1"/>
        <v>0.50999999999476131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22729.239999999998</v>
      </c>
      <c r="D160" s="1">
        <f>'PR-RAS'!E164</f>
        <v>24933.03</v>
      </c>
      <c r="E160" s="1">
        <v>0</v>
      </c>
      <c r="F160" s="1">
        <v>0</v>
      </c>
      <c r="G160" s="2">
        <f t="shared" si="0"/>
        <v>11542.652699999999</v>
      </c>
      <c r="H160" s="2">
        <f t="shared" si="1"/>
        <v>0.26999999999679858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3384.43</v>
      </c>
      <c r="D161" s="1">
        <f>'PR-RAS'!E165</f>
        <v>4543.8999999999996</v>
      </c>
      <c r="E161" s="1">
        <v>0</v>
      </c>
      <c r="F161" s="1">
        <v>0</v>
      </c>
      <c r="G161" s="2">
        <f t="shared" si="0"/>
        <v>1995.5568000000001</v>
      </c>
      <c r="H161" s="2">
        <f t="shared" si="1"/>
        <v>0.53000000000020009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19128.21</v>
      </c>
      <c r="D162" s="1">
        <f>'PR-RAS'!E166</f>
        <v>20089.13</v>
      </c>
      <c r="E162" s="1">
        <v>0</v>
      </c>
      <c r="F162" s="1">
        <v>0</v>
      </c>
      <c r="G162" s="2">
        <f t="shared" si="0"/>
        <v>9548.3416699999998</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300</v>
      </c>
      <c r="E163" s="1">
        <v>0</v>
      </c>
      <c r="F163" s="1">
        <v>0</v>
      </c>
      <c r="G163" s="2">
        <f t="shared" si="0"/>
        <v>97.2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216.6</v>
      </c>
      <c r="D164" s="1">
        <f>'PR-RAS'!E168</f>
        <v>0</v>
      </c>
      <c r="E164" s="1">
        <v>0</v>
      </c>
      <c r="F164" s="1">
        <v>0</v>
      </c>
      <c r="G164" s="2">
        <f t="shared" si="0"/>
        <v>35.305799999999998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14046.39</v>
      </c>
      <c r="D165" s="1">
        <f>'PR-RAS'!E169</f>
        <v>15450.28</v>
      </c>
      <c r="E165" s="1">
        <v>0</v>
      </c>
      <c r="F165" s="1">
        <v>0</v>
      </c>
      <c r="G165" s="2">
        <f t="shared" si="0"/>
        <v>7371.2997999999998</v>
      </c>
      <c r="H165" s="2">
        <f t="shared" si="1"/>
        <v>0.67000000000007276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9084.74</v>
      </c>
      <c r="D166" s="1">
        <f>'PR-RAS'!E170</f>
        <v>11463.74</v>
      </c>
      <c r="E166" s="1">
        <v>0</v>
      </c>
      <c r="F166" s="1">
        <v>0</v>
      </c>
      <c r="G166" s="2">
        <f t="shared" si="0"/>
        <v>5282.0163000000002</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3970.63</v>
      </c>
      <c r="D168" s="1">
        <f>'PR-RAS'!E172</f>
        <v>2092.8000000000002</v>
      </c>
      <c r="E168" s="1">
        <v>0</v>
      </c>
      <c r="F168" s="1">
        <v>0</v>
      </c>
      <c r="G168" s="2">
        <f t="shared" si="0"/>
        <v>1362.0904100000002</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858.68</v>
      </c>
      <c r="D170" s="1">
        <f>'PR-RAS'!E174</f>
        <v>1893.74</v>
      </c>
      <c r="E170" s="1">
        <v>0</v>
      </c>
      <c r="F170" s="1">
        <v>0</v>
      </c>
      <c r="G170" s="2">
        <f t="shared" si="0"/>
        <v>785.20104000000003</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132.34</v>
      </c>
      <c r="D172" s="1">
        <f>'PR-RAS'!E176</f>
        <v>0</v>
      </c>
      <c r="E172" s="1">
        <v>0</v>
      </c>
      <c r="F172" s="1">
        <v>0</v>
      </c>
      <c r="G172" s="2">
        <f t="shared" si="0"/>
        <v>22.630140000000001</v>
      </c>
      <c r="H172" s="2">
        <f t="shared" si="1"/>
        <v>0.34000000000000341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83535.23</v>
      </c>
      <c r="D173" s="1">
        <f>'PR-RAS'!E177</f>
        <v>109813.95</v>
      </c>
      <c r="E173" s="1">
        <v>0</v>
      </c>
      <c r="F173" s="1">
        <v>0</v>
      </c>
      <c r="G173" s="2">
        <f t="shared" si="0"/>
        <v>52144.058359999995</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3675.81</v>
      </c>
      <c r="D174" s="1">
        <f>'PR-RAS'!E178</f>
        <v>3635.33</v>
      </c>
      <c r="E174" s="1">
        <v>0</v>
      </c>
      <c r="F174" s="1">
        <v>0</v>
      </c>
      <c r="G174" s="2">
        <f t="shared" si="0"/>
        <v>1893.7393099999997</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1156.48</v>
      </c>
      <c r="D175" s="1">
        <f>'PR-RAS'!E179</f>
        <v>1378.69</v>
      </c>
      <c r="E175" s="1">
        <v>0</v>
      </c>
      <c r="F175" s="1">
        <v>0</v>
      </c>
      <c r="G175" s="2">
        <f t="shared" si="0"/>
        <v>681.01163999999994</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306.27</v>
      </c>
      <c r="D176" s="1">
        <f>'PR-RAS'!E180</f>
        <v>2331.3200000000002</v>
      </c>
      <c r="E176" s="1">
        <v>0</v>
      </c>
      <c r="F176" s="1">
        <v>0</v>
      </c>
      <c r="G176" s="2">
        <f t="shared" si="0"/>
        <v>869.55924999999991</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942.94</v>
      </c>
      <c r="D178" s="1">
        <f>'PR-RAS'!E182</f>
        <v>1071.45</v>
      </c>
      <c r="E178" s="1">
        <v>0</v>
      </c>
      <c r="F178" s="1">
        <v>0</v>
      </c>
      <c r="G178" s="2">
        <f t="shared" si="0"/>
        <v>546.19367999999997</v>
      </c>
      <c r="H178" s="2">
        <f t="shared" si="1"/>
        <v>0.50999999999999091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92.91</v>
      </c>
      <c r="D179" s="1">
        <f>'PR-RAS'!E183</f>
        <v>1230.8900000000001</v>
      </c>
      <c r="E179" s="1">
        <v>0</v>
      </c>
      <c r="F179" s="1">
        <v>0</v>
      </c>
      <c r="G179" s="2">
        <f t="shared" si="0"/>
        <v>454.73482000000001</v>
      </c>
      <c r="H179" s="2">
        <f t="shared" si="1"/>
        <v>0.19999999999990337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64451.51</v>
      </c>
      <c r="D180" s="1">
        <f>'PR-RAS'!E184</f>
        <v>84678.63</v>
      </c>
      <c r="E180" s="1">
        <v>0</v>
      </c>
      <c r="F180" s="1">
        <v>0</v>
      </c>
      <c r="G180" s="2">
        <f t="shared" si="0"/>
        <v>41851.769830000005</v>
      </c>
      <c r="H180" s="2">
        <f t="shared" si="1"/>
        <v>0.85999999999330612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12909.31</v>
      </c>
      <c r="D182" s="1">
        <f>'PR-RAS'!E186</f>
        <v>15487.64</v>
      </c>
      <c r="E182" s="1">
        <v>0</v>
      </c>
      <c r="F182" s="1">
        <v>0</v>
      </c>
      <c r="G182" s="2">
        <f t="shared" si="0"/>
        <v>7943.1107899999988</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116.8</v>
      </c>
      <c r="D183" s="1">
        <f>'PR-RAS'!E187</f>
        <v>304.44</v>
      </c>
      <c r="E183" s="1">
        <v>0</v>
      </c>
      <c r="F183" s="1">
        <v>0</v>
      </c>
      <c r="G183" s="2">
        <f t="shared" si="0"/>
        <v>132.07375999999999</v>
      </c>
      <c r="H183" s="2">
        <f t="shared" si="1"/>
        <v>0.64000000000000057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1952.4699999999998</v>
      </c>
      <c r="D184" s="1">
        <f>'PR-RAS'!E188</f>
        <v>1591.6799999999998</v>
      </c>
      <c r="E184" s="1">
        <v>0</v>
      </c>
      <c r="F184" s="1">
        <v>0</v>
      </c>
      <c r="G184" s="2">
        <f t="shared" si="0"/>
        <v>939.85689000000002</v>
      </c>
      <c r="H184" s="2">
        <f t="shared" si="1"/>
        <v>0.78999999999996362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524.92999999999995</v>
      </c>
      <c r="D186" s="1">
        <f>'PR-RAS'!E190</f>
        <v>509.09</v>
      </c>
      <c r="E186" s="1">
        <v>0</v>
      </c>
      <c r="F186" s="1">
        <v>0</v>
      </c>
      <c r="G186" s="2">
        <f t="shared" si="0"/>
        <v>285.47534999999999</v>
      </c>
      <c r="H186" s="2">
        <f t="shared" si="1"/>
        <v>0.16000000000002501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583.64</v>
      </c>
      <c r="D187" s="1">
        <f>'PR-RAS'!E191</f>
        <v>661.5</v>
      </c>
      <c r="E187" s="1">
        <v>0</v>
      </c>
      <c r="F187" s="1">
        <v>0</v>
      </c>
      <c r="G187" s="2">
        <f t="shared" si="0"/>
        <v>354.63503999999995</v>
      </c>
      <c r="H187" s="2">
        <f t="shared" si="1"/>
        <v>0.86000000000001364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843.9</v>
      </c>
      <c r="D191" s="1">
        <f>'PR-RAS'!E195</f>
        <v>421.09</v>
      </c>
      <c r="E191" s="1">
        <v>0</v>
      </c>
      <c r="F191" s="1">
        <v>0</v>
      </c>
      <c r="G191" s="2">
        <f t="shared" si="0"/>
        <v>320.35519999999997</v>
      </c>
      <c r="H191" s="2">
        <f t="shared" si="1"/>
        <v>0.18999999999999773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968.08999999999992</v>
      </c>
      <c r="D192" s="1">
        <f>'PR-RAS'!E196</f>
        <v>870.88000000000011</v>
      </c>
      <c r="E192" s="1">
        <v>0</v>
      </c>
      <c r="F192" s="1">
        <v>0</v>
      </c>
      <c r="G192" s="2">
        <f t="shared" si="0"/>
        <v>517.58135000000004</v>
      </c>
      <c r="H192" s="2">
        <f t="shared" si="1"/>
        <v>0.20999999999980901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254.78</v>
      </c>
      <c r="D198" s="1">
        <f>'PR-RAS'!E202</f>
        <v>527.20000000000005</v>
      </c>
      <c r="E198" s="1">
        <v>0</v>
      </c>
      <c r="F198" s="1">
        <v>0</v>
      </c>
      <c r="G198" s="2">
        <f t="shared" si="0"/>
        <v>257.90846000000005</v>
      </c>
      <c r="H198" s="2">
        <f t="shared" si="1"/>
        <v>0.42000000000004434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254.78</v>
      </c>
      <c r="D204" s="1">
        <f>'PR-RAS'!E208</f>
        <v>527.20000000000005</v>
      </c>
      <c r="E204" s="1">
        <v>0</v>
      </c>
      <c r="F204" s="1">
        <v>0</v>
      </c>
      <c r="G204" s="2">
        <f t="shared" si="0"/>
        <v>265.76354000000003</v>
      </c>
      <c r="H204" s="2">
        <f t="shared" si="1"/>
        <v>0.42000000000004434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713.31</v>
      </c>
      <c r="D206" s="1">
        <f>'PR-RAS'!E210</f>
        <v>343.68</v>
      </c>
      <c r="E206" s="1">
        <v>0</v>
      </c>
      <c r="F206" s="1">
        <v>0</v>
      </c>
      <c r="G206" s="2">
        <f t="shared" si="0"/>
        <v>287.13734999999997</v>
      </c>
      <c r="H206" s="2">
        <f t="shared" si="1"/>
        <v>0.62999999999993861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140.9</v>
      </c>
      <c r="D207" s="1">
        <f>'PR-RAS'!E211</f>
        <v>343.68</v>
      </c>
      <c r="E207" s="1">
        <v>0</v>
      </c>
      <c r="F207" s="1">
        <v>0</v>
      </c>
      <c r="G207" s="2">
        <f t="shared" si="0"/>
        <v>170.62155999999999</v>
      </c>
      <c r="H207" s="2">
        <f t="shared" si="1"/>
        <v>0.41999999999998749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572.41</v>
      </c>
      <c r="D209" s="1">
        <f>'PR-RAS'!E213</f>
        <v>0</v>
      </c>
      <c r="E209" s="1">
        <v>0</v>
      </c>
      <c r="F209" s="1">
        <v>0</v>
      </c>
      <c r="G209" s="2">
        <f t="shared" si="0"/>
        <v>119.06127999999998</v>
      </c>
      <c r="H209" s="2">
        <f t="shared" si="1"/>
        <v>0.40999999999996817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565922.66999999993</v>
      </c>
      <c r="D285" s="1">
        <f>'PR-RAS'!E289</f>
        <v>725484.16</v>
      </c>
      <c r="E285" s="1">
        <v>0</v>
      </c>
      <c r="F285" s="1">
        <v>0</v>
      </c>
      <c r="G285" s="2">
        <f t="shared" si="8"/>
        <v>572797.04115999991</v>
      </c>
      <c r="H285" s="2">
        <f t="shared" si="9"/>
        <v>0.4900000001071021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568.95000000018626</v>
      </c>
      <c r="D286" s="1">
        <f>'PR-RAS'!E290</f>
        <v>140.0999999998603</v>
      </c>
      <c r="E286" s="1">
        <v>0</v>
      </c>
      <c r="F286" s="1">
        <v>0</v>
      </c>
      <c r="G286" s="2">
        <f t="shared" si="8"/>
        <v>242.00774999997344</v>
      </c>
      <c r="H286" s="2">
        <f t="shared" si="9"/>
        <v>0.1499999996740371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4336.03</v>
      </c>
      <c r="D289" s="1">
        <f>'PR-RAS'!E293</f>
        <v>3767.08</v>
      </c>
      <c r="E289" s="1">
        <v>0</v>
      </c>
      <c r="F289" s="1">
        <v>0</v>
      </c>
      <c r="G289" s="2">
        <f t="shared" si="8"/>
        <v>3418.6147199999996</v>
      </c>
      <c r="H289" s="2">
        <f t="shared" si="9"/>
        <v>0.10999999999967258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21394.18</v>
      </c>
      <c r="D345" s="1">
        <f>'PR-RAS'!E350</f>
        <v>0</v>
      </c>
      <c r="E345" s="1">
        <v>0</v>
      </c>
      <c r="F345" s="1">
        <v>0</v>
      </c>
      <c r="G345" s="2">
        <f t="shared" si="8"/>
        <v>7359.5979199999992</v>
      </c>
      <c r="H345" s="2">
        <f t="shared" si="9"/>
        <v>0.18000000000029104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21394.18</v>
      </c>
      <c r="D358" s="1">
        <f>'PR-RAS'!E363</f>
        <v>0</v>
      </c>
      <c r="E358" s="1">
        <v>0</v>
      </c>
      <c r="F358" s="1">
        <v>0</v>
      </c>
      <c r="G358" s="2">
        <f t="shared" si="8"/>
        <v>7637.7222599999996</v>
      </c>
      <c r="H358" s="2">
        <f t="shared" si="9"/>
        <v>0.18000000000029104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21394.18</v>
      </c>
      <c r="D373" s="1">
        <f>'PR-RAS'!E378</f>
        <v>0</v>
      </c>
      <c r="E373" s="1">
        <v>0</v>
      </c>
      <c r="F373" s="1">
        <v>0</v>
      </c>
      <c r="G373" s="2">
        <f t="shared" si="8"/>
        <v>7958.6349600000003</v>
      </c>
      <c r="H373" s="2">
        <f t="shared" si="9"/>
        <v>0.18000000000029104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21394.18</v>
      </c>
      <c r="D374" s="1">
        <f>'PR-RAS'!E379</f>
        <v>0</v>
      </c>
      <c r="E374" s="1">
        <v>0</v>
      </c>
      <c r="F374" s="1">
        <v>0</v>
      </c>
      <c r="G374" s="2">
        <f t="shared" si="8"/>
        <v>7980.0291399999996</v>
      </c>
      <c r="H374" s="2">
        <f t="shared" si="9"/>
        <v>0.18000000000029104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21394.18</v>
      </c>
      <c r="D403" s="1">
        <f>'PR-RAS'!E408</f>
        <v>0</v>
      </c>
      <c r="E403" s="1">
        <v>0</v>
      </c>
      <c r="F403" s="1">
        <v>0</v>
      </c>
      <c r="G403" s="2">
        <f t="shared" si="8"/>
        <v>8600.4603600000009</v>
      </c>
      <c r="H403" s="2">
        <f t="shared" si="9"/>
        <v>0.18000000000029104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21394.18</v>
      </c>
      <c r="E405" s="1">
        <v>0</v>
      </c>
      <c r="F405" s="1">
        <v>0</v>
      </c>
      <c r="G405" s="2">
        <f t="shared" si="8"/>
        <v>17286.497440000003</v>
      </c>
      <c r="H405" s="2">
        <f t="shared" si="9"/>
        <v>0.18000000000029104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566491.62000000011</v>
      </c>
      <c r="D407" s="1">
        <f>'PR-RAS'!E412</f>
        <v>725624.25999999989</v>
      </c>
      <c r="E407" s="1">
        <v>0</v>
      </c>
      <c r="F407" s="1">
        <v>0</v>
      </c>
      <c r="G407" s="2">
        <f t="shared" si="8"/>
        <v>819202.49684000004</v>
      </c>
      <c r="H407" s="2">
        <f t="shared" si="9"/>
        <v>0.63999999978113919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587316.85</v>
      </c>
      <c r="D408" s="1">
        <f>'PR-RAS'!E413</f>
        <v>725484.16</v>
      </c>
      <c r="E408" s="1">
        <v>0</v>
      </c>
      <c r="F408" s="1">
        <v>0</v>
      </c>
      <c r="G408" s="2">
        <f t="shared" si="8"/>
        <v>829582.06418999995</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140.0999999998603</v>
      </c>
      <c r="E409" s="1">
        <v>0</v>
      </c>
      <c r="F409" s="1">
        <v>0</v>
      </c>
      <c r="G409" s="2">
        <f t="shared" si="8"/>
        <v>114.321599999886</v>
      </c>
      <c r="H409" s="2">
        <f t="shared" si="9"/>
        <v>9.9999999860301614E-2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20825.229999999865</v>
      </c>
      <c r="D410" s="1">
        <f>'PR-RAS'!E415</f>
        <v>0</v>
      </c>
      <c r="E410" s="1">
        <v>0</v>
      </c>
      <c r="F410" s="1">
        <v>0</v>
      </c>
      <c r="G410" s="2">
        <f t="shared" si="8"/>
        <v>8517.5190699999439</v>
      </c>
      <c r="H410" s="2">
        <f t="shared" si="9"/>
        <v>0.22999999986495823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4336.03</v>
      </c>
      <c r="D412" s="1">
        <f>'PR-RAS'!E417</f>
        <v>25161.260000000002</v>
      </c>
      <c r="E412" s="1">
        <v>0</v>
      </c>
      <c r="F412" s="1">
        <v>0</v>
      </c>
      <c r="G412" s="2">
        <f t="shared" si="8"/>
        <v>22464.664049999999</v>
      </c>
      <c r="H412" s="2">
        <f t="shared" si="9"/>
        <v>0.29000000000178261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21394.18</v>
      </c>
      <c r="D414" s="1">
        <f>'PR-RAS'!E420</f>
        <v>0</v>
      </c>
      <c r="E414" s="1">
        <v>0</v>
      </c>
      <c r="F414" s="1">
        <v>0</v>
      </c>
      <c r="G414" s="2">
        <f t="shared" si="8"/>
        <v>8835.796339999999</v>
      </c>
      <c r="H414" s="2">
        <f t="shared" si="9"/>
        <v>0.18000000000029104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21394.18</v>
      </c>
      <c r="D478" s="1">
        <f>'PR-RAS'!E484</f>
        <v>0</v>
      </c>
      <c r="E478" s="1">
        <v>0</v>
      </c>
      <c r="F478" s="1">
        <v>0</v>
      </c>
      <c r="G478" s="2">
        <f t="shared" si="8"/>
        <v>10205.023859999999</v>
      </c>
      <c r="H478" s="2">
        <f t="shared" si="9"/>
        <v>0.18000000000029104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21394.18</v>
      </c>
      <c r="D489" s="1">
        <f>'PR-RAS'!E495</f>
        <v>0</v>
      </c>
      <c r="E489" s="1">
        <v>0</v>
      </c>
      <c r="F489" s="1">
        <v>0</v>
      </c>
      <c r="G489" s="2">
        <f t="shared" si="8"/>
        <v>10440.359839999999</v>
      </c>
      <c r="H489" s="2">
        <f t="shared" si="9"/>
        <v>0.18000000000029104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21394.18</v>
      </c>
      <c r="D490" s="1">
        <f>'PR-RAS'!E496</f>
        <v>0</v>
      </c>
      <c r="E490" s="1">
        <v>0</v>
      </c>
      <c r="F490" s="1">
        <v>0</v>
      </c>
      <c r="G490" s="2">
        <f t="shared" si="8"/>
        <v>10461.75402</v>
      </c>
      <c r="H490" s="2">
        <f t="shared" si="9"/>
        <v>0.18000000000029104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1664.89</v>
      </c>
      <c r="D522" s="1">
        <f>'PR-RAS'!E528</f>
        <v>4080.08</v>
      </c>
      <c r="E522" s="1">
        <v>0</v>
      </c>
      <c r="F522" s="1">
        <v>0</v>
      </c>
      <c r="G522" s="2">
        <f t="shared" ref="G522:G809" si="10">(B522/1000)*(C522*1+D522*2)</f>
        <v>5118.8510500000002</v>
      </c>
      <c r="H522" s="2">
        <f t="shared" ref="H522:H809" si="11">ABS(C522-ROUND(C522,0))+ABS(D522-ROUND(D522,0))</f>
        <v>0.1899999999998272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1664.89</v>
      </c>
      <c r="D587" s="1">
        <f>'PR-RAS'!E593</f>
        <v>4080.08</v>
      </c>
      <c r="E587" s="1">
        <v>0</v>
      </c>
      <c r="F587" s="1">
        <v>0</v>
      </c>
      <c r="G587" s="2">
        <f t="shared" si="10"/>
        <v>5757.4792999999991</v>
      </c>
      <c r="H587" s="2">
        <f t="shared" si="11"/>
        <v>0.1899999999998272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1664.89</v>
      </c>
      <c r="D599" s="1">
        <f>'PR-RAS'!E605</f>
        <v>4080.08</v>
      </c>
      <c r="E599" s="1">
        <v>0</v>
      </c>
      <c r="F599" s="1">
        <v>0</v>
      </c>
      <c r="G599" s="2">
        <f t="shared" si="10"/>
        <v>5875.379899999999</v>
      </c>
      <c r="H599" s="2">
        <f t="shared" si="11"/>
        <v>0.1899999999998272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1664.89</v>
      </c>
      <c r="D600" s="1">
        <f>'PR-RAS'!E606</f>
        <v>4080.08</v>
      </c>
      <c r="E600" s="1">
        <v>0</v>
      </c>
      <c r="F600" s="1">
        <v>0</v>
      </c>
      <c r="G600" s="2">
        <f t="shared" si="10"/>
        <v>5885.2049499999994</v>
      </c>
      <c r="H600" s="2">
        <f t="shared" si="11"/>
        <v>0.1899999999998272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19729.29</v>
      </c>
      <c r="D629" s="1">
        <f>'PR-RAS'!E635</f>
        <v>0</v>
      </c>
      <c r="E629" s="1">
        <v>0</v>
      </c>
      <c r="F629" s="1">
        <v>0</v>
      </c>
      <c r="G629" s="2">
        <f t="shared" si="10"/>
        <v>12389.994120000001</v>
      </c>
      <c r="H629" s="2">
        <f t="shared" si="11"/>
        <v>0.29000000000087311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4080.08</v>
      </c>
      <c r="E630" s="1">
        <v>0</v>
      </c>
      <c r="F630" s="1">
        <v>0</v>
      </c>
      <c r="G630" s="2">
        <f t="shared" si="10"/>
        <v>5132.74064</v>
      </c>
      <c r="H630" s="2">
        <f t="shared" si="11"/>
        <v>7.999999999992724E-2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19729.29</v>
      </c>
      <c r="E631" s="1">
        <v>0</v>
      </c>
      <c r="F631" s="1">
        <v>0</v>
      </c>
      <c r="G631" s="2">
        <f t="shared" si="10"/>
        <v>24858.9054</v>
      </c>
      <c r="H631" s="2">
        <f t="shared" si="11"/>
        <v>0.29000000000087311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587885.80000000016</v>
      </c>
      <c r="D633" s="1">
        <f>'PR-RAS'!E639</f>
        <v>725624.25999999989</v>
      </c>
      <c r="E633" s="1">
        <v>0</v>
      </c>
      <c r="F633" s="1">
        <v>0</v>
      </c>
      <c r="G633" s="2">
        <f t="shared" si="10"/>
        <v>1288732.8902399999</v>
      </c>
      <c r="H633" s="2">
        <f t="shared" si="11"/>
        <v>0.45999999972991645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588981.74</v>
      </c>
      <c r="D634" s="1">
        <f>'PR-RAS'!E640</f>
        <v>729564.24</v>
      </c>
      <c r="E634" s="1">
        <v>0</v>
      </c>
      <c r="F634" s="1">
        <v>0</v>
      </c>
      <c r="G634" s="2">
        <f t="shared" si="10"/>
        <v>1296453.76926</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1095.9399999998277</v>
      </c>
      <c r="D636" s="1">
        <f>'PR-RAS'!E642</f>
        <v>3939.9800000000978</v>
      </c>
      <c r="E636" s="1">
        <v>0</v>
      </c>
      <c r="F636" s="1">
        <v>0</v>
      </c>
      <c r="G636" s="2">
        <f t="shared" si="10"/>
        <v>5699.6965000000146</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4336.03</v>
      </c>
      <c r="D638" s="1">
        <f>'PR-RAS'!E644</f>
        <v>5431.9700000000012</v>
      </c>
      <c r="E638" s="1">
        <v>0</v>
      </c>
      <c r="F638" s="1">
        <v>0</v>
      </c>
      <c r="G638" s="2">
        <f t="shared" si="10"/>
        <v>9682.3808900000004</v>
      </c>
      <c r="H638" s="2">
        <f t="shared" si="11"/>
        <v>5.9999999998581188E-2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5431.9699999998275</v>
      </c>
      <c r="D640" s="1">
        <f>'PR-RAS'!E646</f>
        <v>9371.950000000099</v>
      </c>
      <c r="E640" s="1">
        <v>0</v>
      </c>
      <c r="F640" s="1">
        <v>0</v>
      </c>
      <c r="G640" s="2">
        <f t="shared" si="10"/>
        <v>15448.380930000016</v>
      </c>
      <c r="H640" s="2">
        <f t="shared" si="11"/>
        <v>8.0000000073596311E-2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43153.34</v>
      </c>
      <c r="D641" s="1">
        <f>'PR-RAS'!E647</f>
        <v>57345.27</v>
      </c>
      <c r="E641" s="1">
        <v>0</v>
      </c>
      <c r="F641" s="1">
        <v>0</v>
      </c>
      <c r="G641" s="2">
        <f t="shared" si="10"/>
        <v>101020.08320000001</v>
      </c>
      <c r="H641" s="2">
        <f t="shared" si="11"/>
        <v>0.60999999999330612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22849.4</v>
      </c>
      <c r="D642" s="1">
        <f>'PR-RAS'!E649</f>
        <v>363.98</v>
      </c>
      <c r="E642" s="1">
        <v>0</v>
      </c>
      <c r="F642" s="1">
        <v>0</v>
      </c>
      <c r="G642" s="2">
        <f t="shared" si="10"/>
        <v>15113.08776</v>
      </c>
      <c r="H642" s="2">
        <f t="shared" si="11"/>
        <v>0.420000000001437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589463.26</v>
      </c>
      <c r="D643" s="1">
        <f>'PR-RAS'!E650</f>
        <v>735090.38</v>
      </c>
      <c r="E643" s="1">
        <v>0</v>
      </c>
      <c r="F643" s="1">
        <v>0</v>
      </c>
      <c r="G643" s="2">
        <f t="shared" si="10"/>
        <v>1322291.4608400001</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611948.68000000005</v>
      </c>
      <c r="D644" s="1">
        <f>'PR-RAS'!E651</f>
        <v>735239.16</v>
      </c>
      <c r="E644" s="1">
        <v>0</v>
      </c>
      <c r="F644" s="1">
        <v>0</v>
      </c>
      <c r="G644" s="2">
        <f t="shared" si="10"/>
        <v>1339000.561</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363.97999999998137</v>
      </c>
      <c r="D645" s="1">
        <f>'PR-RAS'!E652</f>
        <v>215.19999999995343</v>
      </c>
      <c r="E645" s="1">
        <v>0</v>
      </c>
      <c r="F645" s="1">
        <v>0</v>
      </c>
      <c r="G645" s="2">
        <f t="shared" si="10"/>
        <v>511.58071999992802</v>
      </c>
      <c r="H645" s="2">
        <f t="shared" si="11"/>
        <v>0.21999999997206032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20</v>
      </c>
      <c r="E647" s="1">
        <v>0</v>
      </c>
      <c r="F647" s="1">
        <v>0</v>
      </c>
      <c r="G647" s="2">
        <f t="shared" si="10"/>
        <v>38.114000000000004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19</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2215.37</v>
      </c>
      <c r="E709" s="1">
        <v>0</v>
      </c>
      <c r="F709" s="1">
        <v>0</v>
      </c>
      <c r="G709" s="2">
        <f t="shared" si="10"/>
        <v>3136.9639199999997</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1109.1300000000001</v>
      </c>
      <c r="D710" s="1">
        <f>'PR-RAS'!E717</f>
        <v>1603.38</v>
      </c>
      <c r="E710" s="1">
        <v>0</v>
      </c>
      <c r="F710" s="1">
        <v>0</v>
      </c>
      <c r="G710" s="2">
        <f t="shared" si="10"/>
        <v>3059.9660100000001</v>
      </c>
      <c r="H710" s="2">
        <f t="shared" si="11"/>
        <v>0.51000000000021828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19128.21</v>
      </c>
      <c r="D711" s="1">
        <f>'PR-RAS'!E718</f>
        <v>20089.13</v>
      </c>
      <c r="E711" s="1">
        <v>0</v>
      </c>
      <c r="F711" s="1">
        <v>0</v>
      </c>
      <c r="G711" s="2">
        <f t="shared" si="10"/>
        <v>42107.593699999998</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159.27000000000001</v>
      </c>
      <c r="E713" s="1">
        <v>0</v>
      </c>
      <c r="F713" s="1">
        <v>0</v>
      </c>
      <c r="G713" s="2">
        <f t="shared" si="10"/>
        <v>226.80047999999999</v>
      </c>
      <c r="H713" s="2">
        <f t="shared" si="11"/>
        <v>0.27000000000001023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2924.86</v>
      </c>
      <c r="E715" s="1">
        <v>0</v>
      </c>
      <c r="F715" s="1">
        <v>0</v>
      </c>
      <c r="G715" s="2">
        <f t="shared" si="10"/>
        <v>4176.7000799999996</v>
      </c>
      <c r="H715" s="2">
        <f t="shared" si="11"/>
        <v>0.13999999999987267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660.83</v>
      </c>
      <c r="D716" s="1">
        <f>'PR-RAS'!E723</f>
        <v>1036.6099999999999</v>
      </c>
      <c r="E716" s="1">
        <v>0</v>
      </c>
      <c r="F716" s="1">
        <v>0</v>
      </c>
      <c r="G716" s="2">
        <f t="shared" si="10"/>
        <v>1954.8457499999997</v>
      </c>
      <c r="H716" s="2">
        <f t="shared" si="11"/>
        <v>0.56000000000005912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254.78</v>
      </c>
      <c r="D741" s="1">
        <f>'PR-RAS'!E748</f>
        <v>527.20000000000005</v>
      </c>
      <c r="E741" s="1">
        <v>0</v>
      </c>
      <c r="F741" s="1">
        <v>0</v>
      </c>
      <c r="G741" s="2">
        <f t="shared" si="10"/>
        <v>968.79320000000007</v>
      </c>
      <c r="H741" s="2">
        <f t="shared" si="11"/>
        <v>0.42000000000004434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21394.18</v>
      </c>
      <c r="D880" s="1">
        <f>'PR-RAS'!E887</f>
        <v>0</v>
      </c>
      <c r="E880" s="1">
        <v>0</v>
      </c>
      <c r="F880" s="1">
        <v>0</v>
      </c>
      <c r="G880" s="2">
        <f t="shared" si="18"/>
        <v>18805.484220000002</v>
      </c>
      <c r="H880" s="2">
        <f t="shared" si="19"/>
        <v>0.18000000000029104</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1664.89</v>
      </c>
      <c r="D948" s="1">
        <f>'PR-RAS'!E955</f>
        <v>4080.08</v>
      </c>
      <c r="E948" s="1">
        <v>0</v>
      </c>
      <c r="F948" s="1">
        <v>0</v>
      </c>
      <c r="G948" s="2">
        <f t="shared" si="18"/>
        <v>9304.3223499999986</v>
      </c>
      <c r="H948" s="2">
        <f t="shared" si="19"/>
        <v>0.1899999999998272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91048.609999999986</v>
      </c>
      <c r="D984" s="6">
        <f>BILANCA!E6</f>
        <v>94923.68</v>
      </c>
      <c r="E984" s="6">
        <v>0</v>
      </c>
      <c r="F984" s="6">
        <v>0</v>
      </c>
      <c r="G984" s="7">
        <f t="shared" ref="G984:G1241" si="22">B984/1000*C984+B984/500*D984</f>
        <v>280.89596999999998</v>
      </c>
      <c r="H984" s="7">
        <f t="shared" si="19"/>
        <v>0.71000000002095476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35340.55999999999</v>
      </c>
      <c r="D985" s="1">
        <f>BILANCA!E7</f>
        <v>27170.610000000004</v>
      </c>
      <c r="E985" s="1">
        <v>0</v>
      </c>
      <c r="F985" s="1">
        <v>0</v>
      </c>
      <c r="G985" s="2">
        <f t="shared" si="22"/>
        <v>179.36356000000001</v>
      </c>
      <c r="H985" s="2">
        <f t="shared" si="19"/>
        <v>0.83000000000538421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35340.55999999999</v>
      </c>
      <c r="D990" s="1">
        <f>BILANCA!E12</f>
        <v>27170.610000000004</v>
      </c>
      <c r="E990" s="1">
        <v>0</v>
      </c>
      <c r="F990" s="1">
        <v>0</v>
      </c>
      <c r="G990" s="2">
        <f t="shared" si="22"/>
        <v>627.77246000000002</v>
      </c>
      <c r="H990" s="2">
        <f t="shared" si="19"/>
        <v>0.83000000000538421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52.259999999999991</v>
      </c>
      <c r="D991" s="1">
        <f>BILANCA!E13</f>
        <v>42.829999999999984</v>
      </c>
      <c r="E991" s="1">
        <v>0</v>
      </c>
      <c r="F991" s="1">
        <v>0</v>
      </c>
      <c r="G991" s="2">
        <f t="shared" si="22"/>
        <v>1.1033599999999997</v>
      </c>
      <c r="H991" s="2">
        <f t="shared" si="19"/>
        <v>0.43000000000000682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188.69</v>
      </c>
      <c r="D995" s="1">
        <f>BILANCA!E17</f>
        <v>188.69</v>
      </c>
      <c r="E995" s="1">
        <v>0</v>
      </c>
      <c r="F995" s="1">
        <v>0</v>
      </c>
      <c r="G995" s="2">
        <f t="shared" si="22"/>
        <v>6.79284</v>
      </c>
      <c r="H995" s="2">
        <f t="shared" si="19"/>
        <v>0.62000000000000455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136.43</v>
      </c>
      <c r="D996" s="1">
        <f>BILANCA!E18</f>
        <v>145.86000000000001</v>
      </c>
      <c r="E996" s="1">
        <v>0</v>
      </c>
      <c r="F996" s="1">
        <v>0</v>
      </c>
      <c r="G996" s="2">
        <f t="shared" si="22"/>
        <v>5.5659500000000008</v>
      </c>
      <c r="H996" s="2">
        <f t="shared" si="19"/>
        <v>0.56999999999999318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12340.479999999996</v>
      </c>
      <c r="D997" s="1">
        <f>BILANCA!E19</f>
        <v>11794.990000000005</v>
      </c>
      <c r="E997" s="1">
        <v>0</v>
      </c>
      <c r="F997" s="1">
        <v>0</v>
      </c>
      <c r="G997" s="2">
        <f t="shared" si="22"/>
        <v>503.02644000000009</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70061.25</v>
      </c>
      <c r="D998" s="1">
        <f>BILANCA!E20</f>
        <v>75940.5</v>
      </c>
      <c r="E998" s="1">
        <v>0</v>
      </c>
      <c r="F998" s="1">
        <v>0</v>
      </c>
      <c r="G998" s="2">
        <f t="shared" si="22"/>
        <v>3329.13375</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9531.15</v>
      </c>
      <c r="D999" s="1">
        <f>BILANCA!E21</f>
        <v>9369.39</v>
      </c>
      <c r="E999" s="1">
        <v>0</v>
      </c>
      <c r="F999" s="1">
        <v>0</v>
      </c>
      <c r="G999" s="2">
        <f t="shared" si="22"/>
        <v>452.31887999999998</v>
      </c>
      <c r="H999" s="2">
        <f t="shared" si="19"/>
        <v>0.53999999999905413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486.83</v>
      </c>
      <c r="D1004" s="1">
        <f>BILANCA!E26</f>
        <v>486.83</v>
      </c>
      <c r="E1004" s="1">
        <v>0</v>
      </c>
      <c r="F1004" s="1">
        <v>0</v>
      </c>
      <c r="G1004" s="2">
        <f t="shared" si="22"/>
        <v>30.670290000000001</v>
      </c>
      <c r="H1004" s="2">
        <f t="shared" si="19"/>
        <v>0.34000000000003183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67738.75</v>
      </c>
      <c r="D1006" s="1">
        <f>BILANCA!E28</f>
        <v>74001.73</v>
      </c>
      <c r="E1006" s="1">
        <v>0</v>
      </c>
      <c r="F1006" s="1">
        <v>0</v>
      </c>
      <c r="G1006" s="2">
        <f t="shared" si="22"/>
        <v>4962.0708299999997</v>
      </c>
      <c r="H1006" s="2">
        <f t="shared" si="19"/>
        <v>0.52000000000407454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19611.329999999998</v>
      </c>
      <c r="D1007" s="1">
        <f>BILANCA!E29</f>
        <v>15332.789999999999</v>
      </c>
      <c r="E1007" s="1">
        <v>0</v>
      </c>
      <c r="F1007" s="1">
        <v>0</v>
      </c>
      <c r="G1007" s="2">
        <f t="shared" si="22"/>
        <v>1206.6458399999999</v>
      </c>
      <c r="H1007" s="2">
        <f t="shared" si="19"/>
        <v>0.53999999999905413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28453.17</v>
      </c>
      <c r="D1008" s="1">
        <f>BILANCA!E30</f>
        <v>28453.17</v>
      </c>
      <c r="E1008" s="1">
        <v>0</v>
      </c>
      <c r="F1008" s="1">
        <v>0</v>
      </c>
      <c r="G1008" s="2">
        <f t="shared" si="22"/>
        <v>2133.9877500000002</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8841.84</v>
      </c>
      <c r="D1012" s="1">
        <f>BILANCA!E34</f>
        <v>13120.38</v>
      </c>
      <c r="E1012" s="1">
        <v>0</v>
      </c>
      <c r="F1012" s="1">
        <v>0</v>
      </c>
      <c r="G1012" s="2">
        <f t="shared" si="22"/>
        <v>1017.3954</v>
      </c>
      <c r="H1012" s="2">
        <f t="shared" si="19"/>
        <v>0.53999999999905413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3336.489999999998</v>
      </c>
      <c r="D1023" s="1">
        <f>BILANCA!E45</f>
        <v>0</v>
      </c>
      <c r="E1023" s="1">
        <v>0</v>
      </c>
      <c r="F1023" s="1">
        <v>0</v>
      </c>
      <c r="G1023" s="2">
        <f t="shared" si="22"/>
        <v>133.45959999999991</v>
      </c>
      <c r="H1023" s="2">
        <f t="shared" si="19"/>
        <v>0.48999999999796273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16682.439999999999</v>
      </c>
      <c r="D1025" s="1">
        <f>BILANCA!E47</f>
        <v>16682.439999999999</v>
      </c>
      <c r="E1025" s="1">
        <v>0</v>
      </c>
      <c r="F1025" s="1">
        <v>0</v>
      </c>
      <c r="G1025" s="2">
        <f t="shared" si="22"/>
        <v>2101.9874399999999</v>
      </c>
      <c r="H1025" s="2">
        <f t="shared" si="19"/>
        <v>0.87999999999738066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11718.89</v>
      </c>
      <c r="D1026" s="1">
        <f>BILANCA!E48</f>
        <v>11718.89</v>
      </c>
      <c r="E1026" s="1">
        <v>0</v>
      </c>
      <c r="F1026" s="1">
        <v>0</v>
      </c>
      <c r="G1026" s="2">
        <f t="shared" si="22"/>
        <v>1511.7368099999999</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25064.84</v>
      </c>
      <c r="D1028" s="1">
        <f>BILANCA!E50</f>
        <v>28401.33</v>
      </c>
      <c r="E1028" s="1">
        <v>0</v>
      </c>
      <c r="F1028" s="1">
        <v>0</v>
      </c>
      <c r="G1028" s="2">
        <f t="shared" si="22"/>
        <v>3684.0375000000004</v>
      </c>
      <c r="H1028" s="2">
        <f t="shared" si="19"/>
        <v>0.49000000000160071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6814.99</v>
      </c>
      <c r="D1032" s="1">
        <f>BILANCA!E54</f>
        <v>8671.2800000000007</v>
      </c>
      <c r="E1032" s="1">
        <v>0</v>
      </c>
      <c r="F1032" s="1">
        <v>0</v>
      </c>
      <c r="G1032" s="2">
        <f t="shared" si="22"/>
        <v>1183.7199500000002</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6814.99</v>
      </c>
      <c r="D1033" s="1">
        <f>BILANCA!E55</f>
        <v>8671.2800000000007</v>
      </c>
      <c r="E1033" s="1">
        <v>0</v>
      </c>
      <c r="F1033" s="1">
        <v>0</v>
      </c>
      <c r="G1033" s="2">
        <f t="shared" si="22"/>
        <v>1207.8775000000001</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55708.049999999996</v>
      </c>
      <c r="D1046" s="1">
        <f>BILANCA!E68</f>
        <v>67753.069999999992</v>
      </c>
      <c r="E1046" s="1">
        <v>0</v>
      </c>
      <c r="F1046" s="1">
        <v>0</v>
      </c>
      <c r="G1046" s="2">
        <f t="shared" si="22"/>
        <v>12046.49397</v>
      </c>
      <c r="H1046" s="2">
        <f t="shared" si="19"/>
        <v>0.11999999998806743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363.98</v>
      </c>
      <c r="D1047" s="1">
        <f>BILANCA!E69</f>
        <v>215.2</v>
      </c>
      <c r="E1047" s="1">
        <v>0</v>
      </c>
      <c r="F1047" s="1">
        <v>0</v>
      </c>
      <c r="G1047" s="2">
        <f t="shared" si="22"/>
        <v>50.840320000000006</v>
      </c>
      <c r="H1047" s="2">
        <f t="shared" si="19"/>
        <v>0.21999999999997044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363.98</v>
      </c>
      <c r="D1048" s="1">
        <f>BILANCA!E70</f>
        <v>162.9</v>
      </c>
      <c r="E1048" s="1">
        <v>0</v>
      </c>
      <c r="F1048" s="1">
        <v>0</v>
      </c>
      <c r="G1048" s="2">
        <f t="shared" si="22"/>
        <v>44.835700000000003</v>
      </c>
      <c r="H1048" s="2">
        <f t="shared" si="19"/>
        <v>0.11999999999997613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363.98</v>
      </c>
      <c r="D1050" s="1">
        <f>BILANCA!E72</f>
        <v>162.9</v>
      </c>
      <c r="E1050" s="1">
        <v>0</v>
      </c>
      <c r="F1050" s="1">
        <v>0</v>
      </c>
      <c r="G1050" s="2">
        <f t="shared" si="22"/>
        <v>46.215260000000001</v>
      </c>
      <c r="H1050" s="2">
        <f t="shared" si="19"/>
        <v>0.11999999999997613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52.3</v>
      </c>
      <c r="E1054" s="1">
        <v>0</v>
      </c>
      <c r="F1054" s="1">
        <v>0</v>
      </c>
      <c r="G1054" s="2">
        <f t="shared" si="22"/>
        <v>7.4265999999999988</v>
      </c>
      <c r="H1054" s="2">
        <f t="shared" si="19"/>
        <v>0.29999999999999716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12190.73</v>
      </c>
      <c r="D1056" s="1">
        <f>BILANCA!E78</f>
        <v>10192.599999999999</v>
      </c>
      <c r="E1056" s="1">
        <v>0</v>
      </c>
      <c r="F1056" s="1">
        <v>0</v>
      </c>
      <c r="G1056" s="2">
        <f t="shared" si="22"/>
        <v>2378.0428899999997</v>
      </c>
      <c r="H1056" s="2">
        <f t="shared" si="19"/>
        <v>0.67000000000189175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1366.18</v>
      </c>
      <c r="D1062" s="1">
        <f>BILANCA!E84</f>
        <v>1795.12</v>
      </c>
      <c r="E1062" s="1">
        <v>0</v>
      </c>
      <c r="F1062" s="1">
        <v>0</v>
      </c>
      <c r="G1062" s="2">
        <f t="shared" si="22"/>
        <v>391.55718000000002</v>
      </c>
      <c r="H1062" s="2">
        <f t="shared" si="19"/>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10824.55</v>
      </c>
      <c r="D1064" s="1">
        <f>BILANCA!E86</f>
        <v>8397.48</v>
      </c>
      <c r="E1064" s="1">
        <v>0</v>
      </c>
      <c r="F1064" s="1">
        <v>0</v>
      </c>
      <c r="G1064" s="2">
        <f t="shared" si="22"/>
        <v>2237.1803099999997</v>
      </c>
      <c r="H1064" s="2">
        <f t="shared" si="19"/>
        <v>0.93000000000029104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43153.34</v>
      </c>
      <c r="D1148" s="1">
        <f>BILANCA!E170</f>
        <v>57345.27</v>
      </c>
      <c r="E1148" s="1">
        <v>0</v>
      </c>
      <c r="F1148" s="1">
        <v>0</v>
      </c>
      <c r="G1148" s="2">
        <f t="shared" si="22"/>
        <v>26044.2402</v>
      </c>
      <c r="H1148" s="2">
        <f t="shared" si="23"/>
        <v>0.60999999999330612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43153.34</v>
      </c>
      <c r="D1151" s="1">
        <f>BILANCA!E173</f>
        <v>57345.27</v>
      </c>
      <c r="E1151" s="1">
        <v>0</v>
      </c>
      <c r="F1151" s="1">
        <v>0</v>
      </c>
      <c r="G1151" s="2">
        <f t="shared" si="22"/>
        <v>26517.771839999998</v>
      </c>
      <c r="H1151" s="2">
        <f t="shared" si="23"/>
        <v>0.60999999999330612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91048.609999999986</v>
      </c>
      <c r="D1152" s="1">
        <f>BILANCA!E175</f>
        <v>94923.680000000008</v>
      </c>
      <c r="E1152" s="1">
        <v>0</v>
      </c>
      <c r="F1152" s="1">
        <v>0</v>
      </c>
      <c r="G1152" s="2">
        <f t="shared" si="22"/>
        <v>47471.41893</v>
      </c>
      <c r="H1152" s="2">
        <f t="shared" si="23"/>
        <v>0.71000000000640284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80869.31</v>
      </c>
      <c r="D1153" s="1">
        <f>BILANCA!E176</f>
        <v>92774.23000000001</v>
      </c>
      <c r="E1153" s="1">
        <v>0</v>
      </c>
      <c r="F1153" s="1">
        <v>0</v>
      </c>
      <c r="G1153" s="2">
        <f t="shared" si="22"/>
        <v>45291.020900000003</v>
      </c>
      <c r="H1153" s="2">
        <f t="shared" si="23"/>
        <v>0.54000000000814907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61140.01999999999</v>
      </c>
      <c r="D1154" s="1">
        <f>BILANCA!E177</f>
        <v>77125.02</v>
      </c>
      <c r="E1154" s="1">
        <v>0</v>
      </c>
      <c r="F1154" s="1">
        <v>0</v>
      </c>
      <c r="G1154" s="2">
        <f t="shared" si="22"/>
        <v>36831.700259999998</v>
      </c>
      <c r="H1154" s="2">
        <f t="shared" si="23"/>
        <v>3.9999999993597157E-2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41724.019999999997</v>
      </c>
      <c r="D1155" s="1">
        <f>BILANCA!E178</f>
        <v>56607.16</v>
      </c>
      <c r="E1155" s="1">
        <v>0</v>
      </c>
      <c r="F1155" s="1">
        <v>0</v>
      </c>
      <c r="G1155" s="2">
        <f t="shared" si="22"/>
        <v>26649.394479999999</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7807.2</v>
      </c>
      <c r="D1156" s="1">
        <f>BILANCA!E179</f>
        <v>10907.19</v>
      </c>
      <c r="E1156" s="1">
        <v>0</v>
      </c>
      <c r="F1156" s="1">
        <v>0</v>
      </c>
      <c r="G1156" s="2">
        <f t="shared" si="22"/>
        <v>5124.53334</v>
      </c>
      <c r="H1156" s="2">
        <f t="shared" si="23"/>
        <v>0.39000000000032742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11608.8</v>
      </c>
      <c r="D1165" s="1">
        <f>BILANCA!E188</f>
        <v>9610.67</v>
      </c>
      <c r="E1165" s="1">
        <v>0</v>
      </c>
      <c r="F1165" s="1">
        <v>0</v>
      </c>
      <c r="G1165" s="2">
        <f t="shared" si="22"/>
        <v>5611.0854799999997</v>
      </c>
      <c r="H1165" s="2">
        <f t="shared" si="23"/>
        <v>0.53000000000065484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19729.29</v>
      </c>
      <c r="D1183" s="1">
        <f>BILANCA!E206</f>
        <v>15649.21</v>
      </c>
      <c r="E1183" s="1">
        <v>0</v>
      </c>
      <c r="F1183" s="1">
        <v>0</v>
      </c>
      <c r="G1183" s="2">
        <f t="shared" si="22"/>
        <v>10205.542000000001</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19729.29</v>
      </c>
      <c r="D1184" s="1">
        <f>BILANCA!E207</f>
        <v>15649.21</v>
      </c>
      <c r="E1184" s="1">
        <v>0</v>
      </c>
      <c r="F1184" s="1">
        <v>0</v>
      </c>
      <c r="G1184" s="2">
        <f t="shared" si="22"/>
        <v>10256.56971</v>
      </c>
      <c r="H1184" s="2">
        <f t="shared" si="23"/>
        <v>0.5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19729.29</v>
      </c>
      <c r="D1189" s="1">
        <f>BILANCA!E212</f>
        <v>15649.21</v>
      </c>
      <c r="E1189" s="1">
        <v>0</v>
      </c>
      <c r="F1189" s="1">
        <v>0</v>
      </c>
      <c r="G1189" s="2">
        <f t="shared" si="22"/>
        <v>10511.708259999999</v>
      </c>
      <c r="H1189" s="2">
        <f t="shared" si="23"/>
        <v>0.5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10179.299999999996</v>
      </c>
      <c r="D1214" s="1">
        <f>BILANCA!E237</f>
        <v>2149.4500000000007</v>
      </c>
      <c r="E1214" s="1">
        <v>0</v>
      </c>
      <c r="F1214" s="1">
        <v>0</v>
      </c>
      <c r="G1214" s="2">
        <f t="shared" si="22"/>
        <v>3344.4641999999994</v>
      </c>
      <c r="H1214" s="2">
        <f t="shared" si="23"/>
        <v>0.74999999999636202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15611.269999999997</v>
      </c>
      <c r="D1215" s="1">
        <f>BILANCA!E238</f>
        <v>11521.400000000001</v>
      </c>
      <c r="E1215" s="1">
        <v>0</v>
      </c>
      <c r="F1215" s="1">
        <v>0</v>
      </c>
      <c r="G1215" s="2">
        <f t="shared" si="22"/>
        <v>8967.74424</v>
      </c>
      <c r="H1215" s="2">
        <f t="shared" si="23"/>
        <v>0.66999999999825377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35340.559999999998</v>
      </c>
      <c r="D1216" s="1">
        <f>BILANCA!E239</f>
        <v>27170.61</v>
      </c>
      <c r="E1216" s="1">
        <v>0</v>
      </c>
      <c r="F1216" s="1">
        <v>0</v>
      </c>
      <c r="G1216" s="2">
        <f t="shared" si="22"/>
        <v>20895.854740000002</v>
      </c>
      <c r="H1216" s="2">
        <f t="shared" si="23"/>
        <v>0.83000000000174623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35340.559999999998</v>
      </c>
      <c r="D1217" s="1">
        <f>BILANCA!E240</f>
        <v>27170.61</v>
      </c>
      <c r="E1217" s="1">
        <v>0</v>
      </c>
      <c r="F1217" s="1">
        <v>0</v>
      </c>
      <c r="G1217" s="2">
        <f t="shared" si="22"/>
        <v>20985.536520000001</v>
      </c>
      <c r="H1217" s="2">
        <f t="shared" si="23"/>
        <v>0.83000000000174623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19729.29</v>
      </c>
      <c r="D1219" s="1">
        <f>BILANCA!E242</f>
        <v>15649.21</v>
      </c>
      <c r="E1219" s="1">
        <v>0</v>
      </c>
      <c r="F1219" s="1">
        <v>0</v>
      </c>
      <c r="G1219" s="2">
        <f t="shared" si="22"/>
        <v>12042.539559999999</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19729.29</v>
      </c>
      <c r="D1220" s="1">
        <f>BILANCA!E243</f>
        <v>15649.21</v>
      </c>
      <c r="E1220" s="1">
        <v>0</v>
      </c>
      <c r="F1220" s="1">
        <v>0</v>
      </c>
      <c r="G1220" s="2">
        <f t="shared" si="22"/>
        <v>12093.56727</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-5431.9700000000012</v>
      </c>
      <c r="D1222" s="1">
        <f>BILANCA!E245</f>
        <v>-9371.9500000000007</v>
      </c>
      <c r="E1222" s="1">
        <v>0</v>
      </c>
      <c r="F1222" s="1">
        <v>0</v>
      </c>
      <c r="G1222" s="2">
        <f t="shared" si="22"/>
        <v>-5778.0329300000012</v>
      </c>
      <c r="H1222" s="2">
        <f t="shared" si="23"/>
        <v>7.9999999998108251E-2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19729.29</v>
      </c>
      <c r="D1223" s="1">
        <f>BILANCA!E246</f>
        <v>15649.21</v>
      </c>
      <c r="E1223" s="1">
        <v>0</v>
      </c>
      <c r="F1223" s="1">
        <v>0</v>
      </c>
      <c r="G1223" s="2">
        <f t="shared" si="22"/>
        <v>12246.650399999999</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19729.29</v>
      </c>
      <c r="D1226" s="1">
        <f>BILANCA!E249</f>
        <v>15649.21</v>
      </c>
      <c r="E1226" s="1">
        <v>0</v>
      </c>
      <c r="F1226" s="1">
        <v>0</v>
      </c>
      <c r="G1226" s="2">
        <f t="shared" si="22"/>
        <v>12399.73353</v>
      </c>
      <c r="H1226" s="2">
        <f t="shared" si="23"/>
        <v>0.5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25161.260000000002</v>
      </c>
      <c r="D1227" s="1">
        <f>BILANCA!E250</f>
        <v>25021.16</v>
      </c>
      <c r="E1227" s="1">
        <v>0</v>
      </c>
      <c r="F1227" s="1">
        <v>0</v>
      </c>
      <c r="G1227" s="2">
        <f t="shared" si="22"/>
        <v>18349.67352</v>
      </c>
      <c r="H1227" s="2">
        <f t="shared" si="23"/>
        <v>0.42000000000189175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3767.08</v>
      </c>
      <c r="D1228" s="1">
        <f>BILANCA!E251</f>
        <v>3626.98</v>
      </c>
      <c r="E1228" s="1">
        <v>0</v>
      </c>
      <c r="F1228" s="1">
        <v>0</v>
      </c>
      <c r="G1228" s="2">
        <f t="shared" si="22"/>
        <v>2700.1547999999998</v>
      </c>
      <c r="H1228" s="2">
        <f t="shared" si="23"/>
        <v>9.9999999999909051E-2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21394.18</v>
      </c>
      <c r="D1229" s="1">
        <f>BILANCA!E252</f>
        <v>21394.18</v>
      </c>
      <c r="E1229" s="1">
        <v>0</v>
      </c>
      <c r="F1229" s="1">
        <v>0</v>
      </c>
      <c r="G1229" s="2">
        <f t="shared" si="22"/>
        <v>15788.904839999999</v>
      </c>
      <c r="H1229" s="2">
        <f t="shared" si="23"/>
        <v>0.36000000000058208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85111.98</v>
      </c>
      <c r="D1236" s="1">
        <f>BILANCA!E259</f>
        <v>85111.98</v>
      </c>
      <c r="E1236" s="1">
        <v>0</v>
      </c>
      <c r="F1236" s="1">
        <v>0</v>
      </c>
      <c r="G1236" s="2">
        <f t="shared" si="22"/>
        <v>64599.992819999999</v>
      </c>
      <c r="H1236" s="2">
        <f t="shared" si="23"/>
        <v>4.0000000008149073E-2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85111.98</v>
      </c>
      <c r="D1237" s="1">
        <f>BILANCA!E260</f>
        <v>85111.98</v>
      </c>
      <c r="E1237" s="1">
        <v>0</v>
      </c>
      <c r="F1237" s="1">
        <v>0</v>
      </c>
      <c r="G1237" s="2">
        <f t="shared" si="22"/>
        <v>64855.328759999989</v>
      </c>
      <c r="H1237" s="2">
        <f t="shared" si="23"/>
        <v>4.0000000008149073E-2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10824.55</v>
      </c>
      <c r="D1244" s="1">
        <f>BILANCA!E268</f>
        <v>8397.48</v>
      </c>
      <c r="E1244" s="1">
        <v>0</v>
      </c>
      <c r="F1244" s="1">
        <v>0</v>
      </c>
      <c r="G1244" s="2">
        <f t="shared" si="24"/>
        <v>7208.69211</v>
      </c>
      <c r="H1244" s="2">
        <f t="shared" si="23"/>
        <v>0.93000000000029104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61140.02</v>
      </c>
      <c r="D1264" s="1">
        <f>BILANCA!E288</f>
        <v>77125.02</v>
      </c>
      <c r="E1264" s="1">
        <v>0</v>
      </c>
      <c r="F1264" s="1">
        <v>0</v>
      </c>
      <c r="G1264" s="2">
        <f t="shared" si="24"/>
        <v>60524.606860000007</v>
      </c>
      <c r="H1264" s="2">
        <f t="shared" si="23"/>
        <v>4.0000000000873115E-2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19729.29</v>
      </c>
      <c r="D1270" s="1">
        <f>BILANCA!E294</f>
        <v>15649.21</v>
      </c>
      <c r="E1270" s="1">
        <v>0</v>
      </c>
      <c r="F1270" s="1">
        <v>0</v>
      </c>
      <c r="G1270" s="2">
        <f t="shared" si="24"/>
        <v>14644.952769999998</v>
      </c>
      <c r="H1270" s="2">
        <f t="shared" si="23"/>
        <v>0.5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11608.8</v>
      </c>
      <c r="D1278" s="1">
        <f>BILANCA!E302</f>
        <v>9610.67</v>
      </c>
      <c r="E1278" s="1">
        <v>0</v>
      </c>
      <c r="F1278" s="1">
        <v>0</v>
      </c>
      <c r="G1278" s="2">
        <f t="shared" si="24"/>
        <v>9094.8912999999993</v>
      </c>
      <c r="H1278" s="2">
        <f t="shared" si="23"/>
        <v>0.53000000000065484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19729.29</v>
      </c>
      <c r="D1285" s="1">
        <f>BILANCA!E309</f>
        <v>15649.21</v>
      </c>
      <c r="E1285" s="1">
        <v>0</v>
      </c>
      <c r="F1285" s="1">
        <v>0</v>
      </c>
      <c r="G1285" s="2">
        <f t="shared" si="24"/>
        <v>15410.368419999999</v>
      </c>
      <c r="H1285" s="2">
        <f t="shared" si="23"/>
        <v>0.5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587316.85</v>
      </c>
      <c r="D1322" s="1">
        <f>'RAS-funkcijski'!E28</f>
        <v>725484.16</v>
      </c>
      <c r="E1322" s="1">
        <v>0</v>
      </c>
      <c r="F1322" s="1">
        <v>0</v>
      </c>
      <c r="G1322" s="2">
        <f t="shared" si="24"/>
        <v>48918.844079999995</v>
      </c>
      <c r="H1322" s="2">
        <f t="shared" si="23"/>
        <v>0.31000000005587935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587316.85</v>
      </c>
      <c r="D1325" s="1">
        <f>'RAS-funkcijski'!E31</f>
        <v>725484.16</v>
      </c>
      <c r="E1325" s="1">
        <v>0</v>
      </c>
      <c r="F1325" s="1">
        <v>0</v>
      </c>
      <c r="G1325" s="2">
        <f t="shared" si="24"/>
        <v>55033.699589999997</v>
      </c>
      <c r="H1325" s="2">
        <f t="shared" si="23"/>
        <v>0.31000000005587935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587316.85</v>
      </c>
      <c r="D1435" s="13">
        <f>'RAS-funkcijski'!E141</f>
        <v>725484.16</v>
      </c>
      <c r="E1435" s="13">
        <v>0</v>
      </c>
      <c r="F1435" s="13">
        <v>0</v>
      </c>
      <c r="G1435" s="14">
        <f t="shared" si="24"/>
        <v>279245.06829000002</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5879.25</v>
      </c>
      <c r="D1436" s="6">
        <f>'P-VRIO'!E5</f>
        <v>0</v>
      </c>
      <c r="E1436" s="6">
        <v>0</v>
      </c>
      <c r="F1436" s="6">
        <v>0</v>
      </c>
      <c r="G1436" s="7">
        <f t="shared" si="24"/>
        <v>5.8792499999999999</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5879.25</v>
      </c>
      <c r="D1453" s="1">
        <f>'P-VRIO'!E22</f>
        <v>0</v>
      </c>
      <c r="E1453" s="1">
        <v>0</v>
      </c>
      <c r="F1453" s="1">
        <v>0</v>
      </c>
      <c r="G1453" s="2">
        <f t="shared" si="24"/>
        <v>105.8265</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5879.25</v>
      </c>
      <c r="D1454" s="1">
        <f>'P-VRIO'!E23</f>
        <v>0</v>
      </c>
      <c r="E1454" s="1">
        <v>0</v>
      </c>
      <c r="F1454" s="1">
        <v>0</v>
      </c>
      <c r="G1454" s="2">
        <f t="shared" si="24"/>
        <v>111.70574999999999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5879.25</v>
      </c>
      <c r="D1456" s="1">
        <f>'P-VRIO'!E25</f>
        <v>0</v>
      </c>
      <c r="E1456" s="1">
        <v>0</v>
      </c>
      <c r="F1456" s="1">
        <v>0</v>
      </c>
      <c r="G1456" s="2">
        <f t="shared" si="24"/>
        <v>123.46425000000001</v>
      </c>
      <c r="H1456" s="2">
        <f t="shared" si="27"/>
        <v>0.25</v>
      </c>
      <c r="I1456" s="10">
        <f t="shared" si="30"/>
        <v>30.866062500000002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80869.31</v>
      </c>
      <c r="D1480" s="6"/>
      <c r="E1480" s="6">
        <v>0</v>
      </c>
      <c r="F1480" s="6">
        <v>0</v>
      </c>
      <c r="G1480" s="7">
        <f t="shared" ref="G1480:G1580" si="34">B1480/1000*C1480</f>
        <v>80.869309999999999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749822.30999999994</v>
      </c>
      <c r="D1481" s="1">
        <v>0</v>
      </c>
      <c r="E1481" s="1">
        <v>0</v>
      </c>
      <c r="F1481" s="1">
        <v>0</v>
      </c>
      <c r="G1481" s="2">
        <f t="shared" si="34"/>
        <v>1499.6446199999998</v>
      </c>
      <c r="H1481" s="2">
        <f t="shared" si="35"/>
        <v>0.30999999993946403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5521.82</v>
      </c>
      <c r="D1482" s="1">
        <v>0</v>
      </c>
      <c r="E1482" s="1">
        <v>0</v>
      </c>
      <c r="F1482" s="1">
        <v>0</v>
      </c>
      <c r="G1482" s="2">
        <f t="shared" si="34"/>
        <v>16.565459999999998</v>
      </c>
      <c r="H1482" s="2">
        <f t="shared" si="35"/>
        <v>0.18000000000029104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744300.49</v>
      </c>
      <c r="D1483" s="1">
        <v>0</v>
      </c>
      <c r="E1483" s="1">
        <v>0</v>
      </c>
      <c r="F1483" s="1">
        <v>0</v>
      </c>
      <c r="G1483" s="2">
        <f t="shared" si="34"/>
        <v>2977.2019599999999</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592898.31999999995</v>
      </c>
      <c r="D1484" s="1">
        <v>0</v>
      </c>
      <c r="E1484" s="1">
        <v>0</v>
      </c>
      <c r="F1484" s="1">
        <v>0</v>
      </c>
      <c r="G1484" s="2">
        <f t="shared" si="34"/>
        <v>2964.4915999999998</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151402.17000000001</v>
      </c>
      <c r="D1485" s="1">
        <v>0</v>
      </c>
      <c r="E1485" s="1">
        <v>0</v>
      </c>
      <c r="F1485" s="1">
        <v>0</v>
      </c>
      <c r="G1485" s="2">
        <f t="shared" si="34"/>
        <v>908.41302000000007</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737917.39</v>
      </c>
      <c r="D1499" s="1">
        <v>0</v>
      </c>
      <c r="E1499" s="1">
        <v>0</v>
      </c>
      <c r="F1499" s="1">
        <v>0</v>
      </c>
      <c r="G1499" s="2">
        <f t="shared" si="34"/>
        <v>14758.347800000001</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7519.95</v>
      </c>
      <c r="D1500" s="1">
        <v>0</v>
      </c>
      <c r="E1500" s="1">
        <v>0</v>
      </c>
      <c r="F1500" s="1">
        <v>0</v>
      </c>
      <c r="G1500" s="2">
        <f t="shared" si="34"/>
        <v>157.91895</v>
      </c>
      <c r="H1500" s="2">
        <f t="shared" si="35"/>
        <v>5.0000000000181899E-2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726317.3600000001</v>
      </c>
      <c r="D1501" s="1">
        <v>0</v>
      </c>
      <c r="E1501" s="1">
        <v>0</v>
      </c>
      <c r="F1501" s="1">
        <v>0</v>
      </c>
      <c r="G1501" s="2">
        <f t="shared" si="34"/>
        <v>15978.981920000002</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578015.18000000005</v>
      </c>
      <c r="D1502" s="1">
        <v>0</v>
      </c>
      <c r="E1502" s="1">
        <v>0</v>
      </c>
      <c r="F1502" s="1">
        <v>0</v>
      </c>
      <c r="G1502" s="2">
        <f t="shared" si="34"/>
        <v>13294.34914</v>
      </c>
      <c r="H1502" s="2">
        <f t="shared" si="35"/>
        <v>0.18000000005122274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148302.18</v>
      </c>
      <c r="D1503" s="1">
        <v>0</v>
      </c>
      <c r="E1503" s="1">
        <v>0</v>
      </c>
      <c r="F1503" s="1">
        <v>0</v>
      </c>
      <c r="G1503" s="2">
        <f t="shared" si="34"/>
        <v>3559.2523200000001</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4080.08</v>
      </c>
      <c r="D1511" s="1">
        <v>0</v>
      </c>
      <c r="E1511" s="1">
        <v>0</v>
      </c>
      <c r="F1511" s="1">
        <v>0</v>
      </c>
      <c r="G1511" s="2">
        <f t="shared" si="34"/>
        <v>130.56255999999999</v>
      </c>
      <c r="H1511" s="2">
        <f t="shared" si="35"/>
        <v>7.999999999992724E-2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4080.08</v>
      </c>
      <c r="D1515" s="1">
        <v>0</v>
      </c>
      <c r="E1515" s="1">
        <v>0</v>
      </c>
      <c r="F1515" s="1">
        <v>0</v>
      </c>
      <c r="G1515" s="2">
        <f t="shared" si="34"/>
        <v>146.88288</v>
      </c>
      <c r="H1515" s="2">
        <f t="shared" si="35"/>
        <v>7.999999999992724E-2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92774.229999999865</v>
      </c>
      <c r="D1517" s="1">
        <v>0</v>
      </c>
      <c r="E1517" s="1">
        <v>0</v>
      </c>
      <c r="F1517" s="1">
        <v>0</v>
      </c>
      <c r="G1517" s="2">
        <f t="shared" si="34"/>
        <v>3525.4207399999946</v>
      </c>
      <c r="H1517" s="2">
        <f t="shared" si="35"/>
        <v>0.22999999986495823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92774.23000000001</v>
      </c>
      <c r="D1576" s="1">
        <v>0</v>
      </c>
      <c r="E1576" s="1">
        <v>0</v>
      </c>
      <c r="F1576" s="1">
        <v>0</v>
      </c>
      <c r="G1576" s="2">
        <f t="shared" si="34"/>
        <v>8999.1003100000016</v>
      </c>
      <c r="H1576" s="2">
        <f t="shared" si="35"/>
        <v>0.23000000001047738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9610.67</v>
      </c>
      <c r="D1577" s="1">
        <v>0</v>
      </c>
      <c r="E1577" s="1">
        <v>0</v>
      </c>
      <c r="F1577" s="1">
        <v>0</v>
      </c>
      <c r="G1577" s="2">
        <f t="shared" si="34"/>
        <v>941.84566000000007</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67514.350000000006</v>
      </c>
      <c r="D1578" s="1">
        <v>0</v>
      </c>
      <c r="E1578" s="1">
        <v>0</v>
      </c>
      <c r="F1578" s="1">
        <v>0</v>
      </c>
      <c r="G1578" s="2">
        <f t="shared" si="34"/>
        <v>6683.9206500000009</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15649.21</v>
      </c>
      <c r="D1580" s="13">
        <v>0</v>
      </c>
      <c r="E1580" s="13">
        <v>0</v>
      </c>
      <c r="F1580" s="13">
        <v>0</v>
      </c>
      <c r="G1580" s="14">
        <f t="shared" si="34"/>
        <v>1580.5702100000001</v>
      </c>
      <c r="H1580" s="14">
        <f t="shared" si="35"/>
        <v>0.20999999999912689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566491.62000000011</v>
      </c>
      <c r="I16" s="170">
        <f>'PR-RAS'!E6</f>
        <v>725624.25999999989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565922.66999999993</v>
      </c>
      <c r="I17" s="170">
        <f>'PR-RAS'!E151</f>
        <v>725484.16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5431.9699999998275</v>
      </c>
      <c r="I19" s="171">
        <f>'PR-RAS'!E646</f>
        <v>9371.950000000099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35340.55999999999</v>
      </c>
      <c r="I20" s="173">
        <f>BILANCA!E7</f>
        <v>27170.610000000004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55708.049999999996</v>
      </c>
      <c r="I21" s="175">
        <f>BILANCA!E68</f>
        <v>67753.069999999992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80869.31</v>
      </c>
      <c r="I22" s="175">
        <f>BILANCA!E176</f>
        <v>92774.23000000001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10179.299999999996</v>
      </c>
      <c r="I23" s="177">
        <f>BILANCA!E237</f>
        <v>2149.4500000000007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587316.85</v>
      </c>
      <c r="I28" s="179">
        <f>'RAS-funkcijski'!E141</f>
        <v>725484.16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5879.25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5879.25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80869.31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92774.229999999865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92774.23000000001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F202" sqref="F20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566491.62000000011</v>
      </c>
      <c r="E6" s="51">
        <f>E7+E44+E50+E82+E106+E124+E133+E139</f>
        <v>725624.25999999989</v>
      </c>
      <c r="F6" s="52">
        <f t="shared" ref="F6:F131" si="0">IF(D6&lt;&gt;0,IF(E6/D6&gt;=100,"&gt;&gt;100",E6/D6*100),"-")</f>
        <v>128.09090803496787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0.16</v>
      </c>
      <c r="E82" s="51">
        <f t="shared" si="19"/>
        <v>0.2</v>
      </c>
      <c r="F82" s="52">
        <f t="shared" si="0"/>
        <v>125</v>
      </c>
    </row>
    <row r="83" spans="1:6" ht="12.75" customHeight="1" x14ac:dyDescent="0.2">
      <c r="A83" s="53">
        <v>641</v>
      </c>
      <c r="B83" s="85" t="s">
        <v>212</v>
      </c>
      <c r="C83" s="50" t="s">
        <v>213</v>
      </c>
      <c r="D83" s="51">
        <f t="shared" ref="D83:E83" si="20">SUM(D84:D90)</f>
        <v>0.16</v>
      </c>
      <c r="E83" s="51">
        <f t="shared" si="20"/>
        <v>0.2</v>
      </c>
      <c r="F83" s="52">
        <f t="shared" si="0"/>
        <v>125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0.16</v>
      </c>
      <c r="E85" s="242">
        <v>0.2</v>
      </c>
      <c r="F85" s="52">
        <f t="shared" si="0"/>
        <v>125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92.51</v>
      </c>
      <c r="E124" s="51">
        <f t="shared" si="27"/>
        <v>93.24</v>
      </c>
      <c r="F124" s="52">
        <f t="shared" si="0"/>
        <v>100.78910388066153</v>
      </c>
    </row>
    <row r="125" spans="1:6" ht="12.75" customHeight="1" x14ac:dyDescent="0.2">
      <c r="A125" s="53">
        <v>661</v>
      </c>
      <c r="B125" s="86" t="s">
        <v>296</v>
      </c>
      <c r="C125" s="50" t="s">
        <v>297</v>
      </c>
      <c r="D125" s="51">
        <f t="shared" ref="D125:E125" si="28">SUM(D126:D127)</f>
        <v>92.51</v>
      </c>
      <c r="E125" s="51">
        <f t="shared" si="28"/>
        <v>93.24</v>
      </c>
      <c r="F125" s="52">
        <f t="shared" si="0"/>
        <v>100.78910388066153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92.51</v>
      </c>
      <c r="E127" s="242">
        <v>93.24</v>
      </c>
      <c r="F127" s="52">
        <f t="shared" si="0"/>
        <v>100.78910388066153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566398.95000000007</v>
      </c>
      <c r="E133" s="51">
        <f t="shared" si="30"/>
        <v>725530.82</v>
      </c>
      <c r="F133" s="52">
        <f t="shared" ref="F133:F223" si="31">IF(D133&lt;&gt;0,IF(E133/D133&gt;=100,"&gt;&gt;100",E133/D133*100),"-")</f>
        <v>128.09536811464778</v>
      </c>
    </row>
    <row r="134" spans="1:6" ht="24" x14ac:dyDescent="0.2">
      <c r="A134" s="53">
        <v>671</v>
      </c>
      <c r="B134" s="232" t="s">
        <v>314</v>
      </c>
      <c r="C134" s="50" t="s">
        <v>315</v>
      </c>
      <c r="D134" s="51">
        <f t="shared" ref="D134:E134" si="32">SUM(D135:D137)</f>
        <v>566398.95000000007</v>
      </c>
      <c r="E134" s="51">
        <f t="shared" si="32"/>
        <v>725530.82</v>
      </c>
      <c r="F134" s="52">
        <f t="shared" si="31"/>
        <v>128.09536811464778</v>
      </c>
    </row>
    <row r="135" spans="1:6" ht="12.75" customHeight="1" x14ac:dyDescent="0.2">
      <c r="A135" s="53">
        <v>6711</v>
      </c>
      <c r="B135" s="85" t="s">
        <v>316</v>
      </c>
      <c r="C135" s="50" t="s">
        <v>317</v>
      </c>
      <c r="D135" s="242">
        <v>564734.06000000006</v>
      </c>
      <c r="E135" s="242">
        <v>721450.74</v>
      </c>
      <c r="F135" s="52">
        <f t="shared" si="31"/>
        <v>127.75052738983017</v>
      </c>
    </row>
    <row r="136" spans="1:6" ht="24" x14ac:dyDescent="0.2">
      <c r="A136" s="53">
        <v>6712</v>
      </c>
      <c r="B136" s="232" t="s">
        <v>318</v>
      </c>
      <c r="C136" s="50" t="s">
        <v>319</v>
      </c>
      <c r="D136" s="242">
        <v>1664.89</v>
      </c>
      <c r="E136" s="242">
        <v>4080.08</v>
      </c>
      <c r="F136" s="52">
        <f t="shared" si="31"/>
        <v>245.0660403990654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565922.66999999993</v>
      </c>
      <c r="E151" s="51">
        <f t="shared" si="35"/>
        <v>725484.16</v>
      </c>
      <c r="F151" s="52">
        <f t="shared" si="31"/>
        <v>128.19492811623894</v>
      </c>
    </row>
    <row r="152" spans="1:6" ht="12.75" customHeight="1" x14ac:dyDescent="0.2">
      <c r="A152" s="53">
        <v>31</v>
      </c>
      <c r="B152" s="85" t="s">
        <v>349</v>
      </c>
      <c r="C152" s="50" t="s">
        <v>350</v>
      </c>
      <c r="D152" s="51">
        <f t="shared" ref="D152:E152" si="36">D153+D158+D159</f>
        <v>442574.44999999995</v>
      </c>
      <c r="E152" s="51">
        <f t="shared" si="36"/>
        <v>572519.9</v>
      </c>
      <c r="F152" s="52">
        <f t="shared" si="31"/>
        <v>129.36126339873439</v>
      </c>
    </row>
    <row r="153" spans="1:6" ht="12.75" customHeight="1" x14ac:dyDescent="0.2">
      <c r="A153" s="53">
        <v>311</v>
      </c>
      <c r="B153" s="85" t="s">
        <v>351</v>
      </c>
      <c r="C153" s="50" t="s">
        <v>352</v>
      </c>
      <c r="D153" s="51">
        <f t="shared" ref="D153:E153" si="37">SUM(D154:D157)</f>
        <v>372062.68</v>
      </c>
      <c r="E153" s="51">
        <f t="shared" si="37"/>
        <v>480799.81</v>
      </c>
      <c r="F153" s="52">
        <f t="shared" si="31"/>
        <v>129.22548695289728</v>
      </c>
    </row>
    <row r="154" spans="1:6" ht="12.75" customHeight="1" x14ac:dyDescent="0.2">
      <c r="A154" s="53">
        <v>3111</v>
      </c>
      <c r="B154" s="85" t="s">
        <v>353</v>
      </c>
      <c r="C154" s="50" t="s">
        <v>354</v>
      </c>
      <c r="D154" s="242">
        <v>369708.04</v>
      </c>
      <c r="E154" s="242">
        <v>479596.88</v>
      </c>
      <c r="F154" s="52">
        <f t="shared" si="31"/>
        <v>129.72314045428931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2354.64</v>
      </c>
      <c r="E156" s="242">
        <v>1202.93</v>
      </c>
      <c r="F156" s="52">
        <f t="shared" si="31"/>
        <v>51.087639724119192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9121.43</v>
      </c>
      <c r="E158" s="242">
        <v>12388.12</v>
      </c>
      <c r="F158" s="52">
        <f t="shared" si="31"/>
        <v>135.81335382719595</v>
      </c>
    </row>
    <row r="159" spans="1:6" ht="12.75" customHeight="1" x14ac:dyDescent="0.2">
      <c r="A159" s="53">
        <v>313</v>
      </c>
      <c r="B159" s="85" t="s">
        <v>363</v>
      </c>
      <c r="C159" s="50" t="s">
        <v>364</v>
      </c>
      <c r="D159" s="51">
        <f t="shared" ref="D159:E159" si="38">SUM(D160:D162)</f>
        <v>61390.34</v>
      </c>
      <c r="E159" s="51">
        <f t="shared" si="38"/>
        <v>79331.97</v>
      </c>
      <c r="F159" s="52">
        <f t="shared" si="31"/>
        <v>129.2254937828981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61390.34</v>
      </c>
      <c r="E161" s="242">
        <v>79331.97</v>
      </c>
      <c r="F161" s="52">
        <f t="shared" si="31"/>
        <v>129.2254937828981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122380.12999999999</v>
      </c>
      <c r="E163" s="51">
        <f t="shared" si="39"/>
        <v>152093.38</v>
      </c>
      <c r="F163" s="52">
        <f t="shared" si="31"/>
        <v>124.27947249279765</v>
      </c>
    </row>
    <row r="164" spans="1:6" ht="12.75" customHeight="1" x14ac:dyDescent="0.2">
      <c r="A164" s="53">
        <v>321</v>
      </c>
      <c r="B164" s="85" t="s">
        <v>372</v>
      </c>
      <c r="C164" s="50" t="s">
        <v>373</v>
      </c>
      <c r="D164" s="51">
        <f t="shared" ref="D164:E164" si="40">SUM(D165:D168)</f>
        <v>22729.239999999998</v>
      </c>
      <c r="E164" s="51">
        <f t="shared" si="40"/>
        <v>24933.03</v>
      </c>
      <c r="F164" s="52">
        <f t="shared" si="31"/>
        <v>109.6958367283728</v>
      </c>
    </row>
    <row r="165" spans="1:6" ht="12.75" customHeight="1" x14ac:dyDescent="0.2">
      <c r="A165" s="53">
        <v>3211</v>
      </c>
      <c r="B165" s="85" t="s">
        <v>374</v>
      </c>
      <c r="C165" s="50" t="s">
        <v>375</v>
      </c>
      <c r="D165" s="242">
        <v>3384.43</v>
      </c>
      <c r="E165" s="242">
        <v>4543.8999999999996</v>
      </c>
      <c r="F165" s="52">
        <f t="shared" si="31"/>
        <v>134.25894463764948</v>
      </c>
    </row>
    <row r="166" spans="1:6" ht="12.75" customHeight="1" x14ac:dyDescent="0.2">
      <c r="A166" s="53">
        <v>3212</v>
      </c>
      <c r="B166" s="85" t="s">
        <v>376</v>
      </c>
      <c r="C166" s="50" t="s">
        <v>377</v>
      </c>
      <c r="D166" s="242">
        <v>19128.21</v>
      </c>
      <c r="E166" s="242">
        <v>20089.13</v>
      </c>
      <c r="F166" s="52">
        <f t="shared" si="31"/>
        <v>105.02357512804387</v>
      </c>
    </row>
    <row r="167" spans="1:6" ht="12.75" customHeight="1" x14ac:dyDescent="0.2">
      <c r="A167" s="53">
        <v>3213</v>
      </c>
      <c r="B167" s="85" t="s">
        <v>378</v>
      </c>
      <c r="C167" s="50" t="s">
        <v>379</v>
      </c>
      <c r="D167" s="242">
        <v>0</v>
      </c>
      <c r="E167" s="242">
        <v>300</v>
      </c>
      <c r="F167" s="52" t="str">
        <f t="shared" si="31"/>
        <v>-</v>
      </c>
    </row>
    <row r="168" spans="1:6" ht="12.75" customHeight="1" x14ac:dyDescent="0.2">
      <c r="A168" s="53">
        <v>3214</v>
      </c>
      <c r="B168" s="85" t="s">
        <v>380</v>
      </c>
      <c r="C168" s="50" t="s">
        <v>381</v>
      </c>
      <c r="D168" s="242">
        <v>216.6</v>
      </c>
      <c r="E168" s="242"/>
      <c r="F168" s="52">
        <f t="shared" si="31"/>
        <v>0</v>
      </c>
    </row>
    <row r="169" spans="1:6" ht="12.75" customHeight="1" x14ac:dyDescent="0.2">
      <c r="A169" s="53">
        <v>322</v>
      </c>
      <c r="B169" s="85" t="s">
        <v>382</v>
      </c>
      <c r="C169" s="50" t="s">
        <v>383</v>
      </c>
      <c r="D169" s="51">
        <f t="shared" ref="D169:E169" si="41">SUM(D170:D176)</f>
        <v>14046.39</v>
      </c>
      <c r="E169" s="51">
        <f t="shared" si="41"/>
        <v>15450.28</v>
      </c>
      <c r="F169" s="52">
        <f t="shared" si="31"/>
        <v>109.99466766905945</v>
      </c>
    </row>
    <row r="170" spans="1:6" ht="12.75" customHeight="1" x14ac:dyDescent="0.2">
      <c r="A170" s="53">
        <v>3221</v>
      </c>
      <c r="B170" s="85" t="s">
        <v>384</v>
      </c>
      <c r="C170" s="50" t="s">
        <v>385</v>
      </c>
      <c r="D170" s="242">
        <v>9084.74</v>
      </c>
      <c r="E170" s="242">
        <v>11463.74</v>
      </c>
      <c r="F170" s="52">
        <f t="shared" si="31"/>
        <v>126.18677034235432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3970.63</v>
      </c>
      <c r="E172" s="242">
        <v>2092.8000000000002</v>
      </c>
      <c r="F172" s="52">
        <f t="shared" si="31"/>
        <v>52.70700115598784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858.68</v>
      </c>
      <c r="E174" s="242">
        <v>1893.74</v>
      </c>
      <c r="F174" s="52">
        <f t="shared" si="31"/>
        <v>220.54083011133366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132.34</v>
      </c>
      <c r="E176" s="242"/>
      <c r="F176" s="52">
        <f t="shared" si="31"/>
        <v>0</v>
      </c>
    </row>
    <row r="177" spans="1:6" ht="12.75" customHeight="1" x14ac:dyDescent="0.2">
      <c r="A177" s="53">
        <v>323</v>
      </c>
      <c r="B177" s="85" t="s">
        <v>398</v>
      </c>
      <c r="C177" s="50" t="s">
        <v>399</v>
      </c>
      <c r="D177" s="51">
        <f t="shared" ref="D177:E177" si="42">SUM(D178:D186)</f>
        <v>83535.23</v>
      </c>
      <c r="E177" s="51">
        <f t="shared" si="42"/>
        <v>109813.95</v>
      </c>
      <c r="F177" s="52">
        <f t="shared" si="31"/>
        <v>131.45824821455568</v>
      </c>
    </row>
    <row r="178" spans="1:6" ht="12.75" customHeight="1" x14ac:dyDescent="0.2">
      <c r="A178" s="53">
        <v>3231</v>
      </c>
      <c r="B178" s="85" t="s">
        <v>400</v>
      </c>
      <c r="C178" s="50" t="s">
        <v>401</v>
      </c>
      <c r="D178" s="242">
        <v>3675.81</v>
      </c>
      <c r="E178" s="242">
        <v>3635.33</v>
      </c>
      <c r="F178" s="52">
        <f t="shared" si="31"/>
        <v>98.89874612670404</v>
      </c>
    </row>
    <row r="179" spans="1:6" ht="12.75" customHeight="1" x14ac:dyDescent="0.2">
      <c r="A179" s="53">
        <v>3232</v>
      </c>
      <c r="B179" s="85" t="s">
        <v>402</v>
      </c>
      <c r="C179" s="50" t="s">
        <v>403</v>
      </c>
      <c r="D179" s="242">
        <v>1156.48</v>
      </c>
      <c r="E179" s="242">
        <v>1378.69</v>
      </c>
      <c r="F179" s="52">
        <f t="shared" si="31"/>
        <v>119.21434006640841</v>
      </c>
    </row>
    <row r="180" spans="1:6" ht="12.75" customHeight="1" x14ac:dyDescent="0.2">
      <c r="A180" s="53">
        <v>3233</v>
      </c>
      <c r="B180" s="85" t="s">
        <v>404</v>
      </c>
      <c r="C180" s="50" t="s">
        <v>405</v>
      </c>
      <c r="D180" s="242">
        <v>306.27</v>
      </c>
      <c r="E180" s="242">
        <v>2331.3200000000002</v>
      </c>
      <c r="F180" s="52">
        <f t="shared" si="31"/>
        <v>761.19763607274638</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942.94</v>
      </c>
      <c r="E182" s="242">
        <v>1071.45</v>
      </c>
      <c r="F182" s="52">
        <f t="shared" si="31"/>
        <v>113.6286508155344</v>
      </c>
    </row>
    <row r="183" spans="1:6" ht="12.75" customHeight="1" x14ac:dyDescent="0.2">
      <c r="A183" s="53">
        <v>3236</v>
      </c>
      <c r="B183" s="85" t="s">
        <v>410</v>
      </c>
      <c r="C183" s="50" t="s">
        <v>411</v>
      </c>
      <c r="D183" s="242">
        <v>92.91</v>
      </c>
      <c r="E183" s="242">
        <v>1230.8900000000001</v>
      </c>
      <c r="F183" s="52">
        <f t="shared" si="31"/>
        <v>1324.8197180066732</v>
      </c>
    </row>
    <row r="184" spans="1:6" ht="12.75" customHeight="1" x14ac:dyDescent="0.2">
      <c r="A184" s="53">
        <v>3237</v>
      </c>
      <c r="B184" s="85" t="s">
        <v>412</v>
      </c>
      <c r="C184" s="50" t="s">
        <v>413</v>
      </c>
      <c r="D184" s="242">
        <v>64451.51</v>
      </c>
      <c r="E184" s="242">
        <v>84678.63</v>
      </c>
      <c r="F184" s="52">
        <f t="shared" si="31"/>
        <v>131.38346952616007</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12909.31</v>
      </c>
      <c r="E186" s="242">
        <v>15487.64</v>
      </c>
      <c r="F186" s="52">
        <f t="shared" si="31"/>
        <v>119.97263990097069</v>
      </c>
    </row>
    <row r="187" spans="1:6" ht="12.75" customHeight="1" x14ac:dyDescent="0.2">
      <c r="A187" s="53">
        <v>324</v>
      </c>
      <c r="B187" s="85" t="s">
        <v>418</v>
      </c>
      <c r="C187" s="50" t="s">
        <v>419</v>
      </c>
      <c r="D187" s="242">
        <v>116.8</v>
      </c>
      <c r="E187" s="242">
        <v>304.44</v>
      </c>
      <c r="F187" s="52">
        <f t="shared" si="31"/>
        <v>260.65068493150687</v>
      </c>
    </row>
    <row r="188" spans="1:6" ht="12.75" customHeight="1" x14ac:dyDescent="0.2">
      <c r="A188" s="53">
        <v>329</v>
      </c>
      <c r="B188" s="85" t="s">
        <v>420</v>
      </c>
      <c r="C188" s="50" t="s">
        <v>421</v>
      </c>
      <c r="D188" s="51">
        <f t="shared" ref="D188:E188" si="43">SUM(D189:D195)</f>
        <v>1952.4699999999998</v>
      </c>
      <c r="E188" s="51">
        <f t="shared" si="43"/>
        <v>1591.6799999999998</v>
      </c>
      <c r="F188" s="52">
        <f t="shared" si="31"/>
        <v>81.521355001613344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524.92999999999995</v>
      </c>
      <c r="E190" s="242">
        <v>509.09</v>
      </c>
      <c r="F190" s="52">
        <f t="shared" si="31"/>
        <v>96.982454803497603</v>
      </c>
    </row>
    <row r="191" spans="1:6" ht="12.75" customHeight="1" x14ac:dyDescent="0.2">
      <c r="A191" s="53">
        <v>3293</v>
      </c>
      <c r="B191" s="85" t="s">
        <v>426</v>
      </c>
      <c r="C191" s="50" t="s">
        <v>427</v>
      </c>
      <c r="D191" s="242">
        <v>583.64</v>
      </c>
      <c r="E191" s="242">
        <v>661.5</v>
      </c>
      <c r="F191" s="52">
        <f t="shared" si="31"/>
        <v>113.34041532451511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843.9</v>
      </c>
      <c r="E195" s="242">
        <v>421.09</v>
      </c>
      <c r="F195" s="52">
        <f t="shared" si="31"/>
        <v>49.898092191017888</v>
      </c>
    </row>
    <row r="196" spans="1:6" ht="12.75" customHeight="1" x14ac:dyDescent="0.2">
      <c r="A196" s="53">
        <v>34</v>
      </c>
      <c r="B196" s="232" t="s">
        <v>436</v>
      </c>
      <c r="C196" s="50" t="s">
        <v>437</v>
      </c>
      <c r="D196" s="51">
        <f t="shared" ref="D196:E196" si="44">D197+D202+D210</f>
        <v>968.08999999999992</v>
      </c>
      <c r="E196" s="51">
        <f t="shared" si="44"/>
        <v>870.88000000000011</v>
      </c>
      <c r="F196" s="52">
        <f t="shared" si="31"/>
        <v>89.958578231362807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254.78</v>
      </c>
      <c r="E202" s="51">
        <f t="shared" si="46"/>
        <v>527.20000000000005</v>
      </c>
      <c r="F202" s="52">
        <f t="shared" si="31"/>
        <v>206.92362037836568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254.78</v>
      </c>
      <c r="E208" s="242">
        <v>527.20000000000005</v>
      </c>
      <c r="F208" s="52">
        <f t="shared" si="31"/>
        <v>206.92362037836568</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713.31</v>
      </c>
      <c r="E210" s="51">
        <f t="shared" si="47"/>
        <v>343.68</v>
      </c>
      <c r="F210" s="52">
        <f t="shared" si="31"/>
        <v>48.18101526685453</v>
      </c>
    </row>
    <row r="211" spans="1:6" ht="12.75" customHeight="1" x14ac:dyDescent="0.2">
      <c r="A211" s="53">
        <v>3431</v>
      </c>
      <c r="B211" s="232" t="s">
        <v>466</v>
      </c>
      <c r="C211" s="50" t="s">
        <v>467</v>
      </c>
      <c r="D211" s="242">
        <v>140.9</v>
      </c>
      <c r="E211" s="242">
        <v>343.68</v>
      </c>
      <c r="F211" s="52">
        <f t="shared" si="31"/>
        <v>243.91767210787791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572.41</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565922.66999999993</v>
      </c>
      <c r="E289" s="51">
        <f t="shared" si="79"/>
        <v>725484.16</v>
      </c>
      <c r="F289" s="52">
        <f t="shared" si="76"/>
        <v>128.19492811623894</v>
      </c>
    </row>
    <row r="290" spans="1:6" ht="12.75" customHeight="1" x14ac:dyDescent="0.2">
      <c r="A290" s="53" t="s">
        <v>609</v>
      </c>
      <c r="B290" s="85" t="s">
        <v>620</v>
      </c>
      <c r="C290" s="50" t="s">
        <v>621</v>
      </c>
      <c r="D290" s="51">
        <f>IF(D6&gt;=D289,D6-D289,0)</f>
        <v>568.95000000018626</v>
      </c>
      <c r="E290" s="51">
        <f>IF(E6&gt;=E289,E6-E289,0)</f>
        <v>140.0999999998603</v>
      </c>
      <c r="F290" s="52">
        <f t="shared" si="76"/>
        <v>24.624307935638356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4336.03</v>
      </c>
      <c r="E293" s="242">
        <v>3767.08</v>
      </c>
      <c r="F293" s="52">
        <f t="shared" si="76"/>
        <v>86.878550194532792</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21394.18</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21394.18</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21394.18</v>
      </c>
      <c r="E378" s="51">
        <f t="shared" si="102"/>
        <v>0</v>
      </c>
      <c r="F378" s="52">
        <f t="shared" si="81"/>
        <v>0</v>
      </c>
    </row>
    <row r="379" spans="1:6" ht="12.75" customHeight="1" x14ac:dyDescent="0.2">
      <c r="A379" s="53">
        <v>4231</v>
      </c>
      <c r="B379" s="85" t="s">
        <v>693</v>
      </c>
      <c r="C379" s="50" t="s">
        <v>778</v>
      </c>
      <c r="D379" s="242">
        <v>21394.18</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21394.18</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21394.18</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566491.62000000011</v>
      </c>
      <c r="E412" s="51">
        <f>E6+E298</f>
        <v>725624.25999999989</v>
      </c>
      <c r="F412" s="52">
        <f t="shared" si="81"/>
        <v>128.09090803496787</v>
      </c>
    </row>
    <row r="413" spans="1:6" ht="12.75" customHeight="1" x14ac:dyDescent="0.2">
      <c r="A413" s="53" t="s">
        <v>609</v>
      </c>
      <c r="B413" s="85" t="s">
        <v>832</v>
      </c>
      <c r="C413" s="50" t="s">
        <v>833</v>
      </c>
      <c r="D413" s="51">
        <f t="shared" ref="D413:E413" si="112">D289+D350</f>
        <v>587316.85</v>
      </c>
      <c r="E413" s="51">
        <f t="shared" si="112"/>
        <v>725484.16</v>
      </c>
      <c r="F413" s="52">
        <f t="shared" si="81"/>
        <v>123.52517384781316</v>
      </c>
    </row>
    <row r="414" spans="1:6" ht="12.75" customHeight="1" x14ac:dyDescent="0.2">
      <c r="A414" s="53" t="s">
        <v>609</v>
      </c>
      <c r="B414" s="85" t="s">
        <v>834</v>
      </c>
      <c r="C414" s="50" t="s">
        <v>835</v>
      </c>
      <c r="D414" s="51">
        <f t="shared" ref="D414:E414" si="113">IF(D412&gt;=D413,D412-D413,0)</f>
        <v>0</v>
      </c>
      <c r="E414" s="51">
        <f t="shared" si="113"/>
        <v>140.0999999998603</v>
      </c>
      <c r="F414" s="52" t="str">
        <f t="shared" si="81"/>
        <v>-</v>
      </c>
    </row>
    <row r="415" spans="1:6" ht="12.75" customHeight="1" x14ac:dyDescent="0.2">
      <c r="A415" s="53" t="s">
        <v>609</v>
      </c>
      <c r="B415" s="85" t="s">
        <v>836</v>
      </c>
      <c r="C415" s="50" t="s">
        <v>837</v>
      </c>
      <c r="D415" s="51">
        <f t="shared" ref="D415:E415" si="114">IF(D413&gt;=D412,D413-D412,0)</f>
        <v>20825.229999999865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4336.03</v>
      </c>
      <c r="E417" s="51">
        <f t="shared" si="116"/>
        <v>25161.260000000002</v>
      </c>
      <c r="F417" s="52">
        <f t="shared" si="81"/>
        <v>580.28334674806229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21394.18</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21394.18</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21394.18</v>
      </c>
      <c r="E495" s="51">
        <f t="shared" si="140"/>
        <v>0</v>
      </c>
      <c r="F495" s="52">
        <f t="shared" si="119"/>
        <v>0</v>
      </c>
    </row>
    <row r="496" spans="1:6" ht="12.75" customHeight="1" x14ac:dyDescent="0.2">
      <c r="A496" s="53">
        <v>8443</v>
      </c>
      <c r="B496" s="85" t="s">
        <v>999</v>
      </c>
      <c r="C496" s="50" t="s">
        <v>1000</v>
      </c>
      <c r="D496" s="242">
        <v>21394.18</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1664.89</v>
      </c>
      <c r="E528" s="51">
        <f t="shared" si="148"/>
        <v>4080.08</v>
      </c>
      <c r="F528" s="52">
        <f t="shared" si="119"/>
        <v>245.0660403990654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1664.89</v>
      </c>
      <c r="E593" s="51">
        <f t="shared" si="167"/>
        <v>4080.08</v>
      </c>
      <c r="F593" s="52">
        <f t="shared" si="119"/>
        <v>245.0660403990654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1664.89</v>
      </c>
      <c r="E605" s="51">
        <f t="shared" si="171"/>
        <v>4080.08</v>
      </c>
      <c r="F605" s="52">
        <f t="shared" si="119"/>
        <v>245.0660403990654</v>
      </c>
    </row>
    <row r="606" spans="1:6" ht="24" x14ac:dyDescent="0.2">
      <c r="A606" s="53">
        <v>5443</v>
      </c>
      <c r="B606" s="85" t="s">
        <v>1210</v>
      </c>
      <c r="C606" s="50" t="s">
        <v>1211</v>
      </c>
      <c r="D606" s="242">
        <v>1664.89</v>
      </c>
      <c r="E606" s="242">
        <v>4080.08</v>
      </c>
      <c r="F606" s="52">
        <f t="shared" si="119"/>
        <v>245.0660403990654</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19729.29</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4080.08</v>
      </c>
      <c r="F636" s="52" t="str">
        <f t="shared" si="119"/>
        <v>-</v>
      </c>
    </row>
    <row r="637" spans="1:6" ht="12.75" customHeight="1" x14ac:dyDescent="0.2">
      <c r="A637" s="53">
        <v>92213</v>
      </c>
      <c r="B637" s="85" t="s">
        <v>1272</v>
      </c>
      <c r="C637" s="50" t="s">
        <v>1273</v>
      </c>
      <c r="D637" s="242">
        <v>0</v>
      </c>
      <c r="E637" s="242">
        <v>19729.29</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587885.80000000016</v>
      </c>
      <c r="E639" s="51">
        <f t="shared" si="180"/>
        <v>725624.25999999989</v>
      </c>
      <c r="F639" s="52">
        <f t="shared" si="119"/>
        <v>123.42945857851979</v>
      </c>
    </row>
    <row r="640" spans="1:6" ht="12.75" customHeight="1" x14ac:dyDescent="0.2">
      <c r="A640" s="53" t="s">
        <v>609</v>
      </c>
      <c r="B640" s="85" t="s">
        <v>1278</v>
      </c>
      <c r="C640" s="50" t="s">
        <v>1279</v>
      </c>
      <c r="D640" s="51">
        <f t="shared" ref="D640:E640" si="181">D413+D528</f>
        <v>588981.74</v>
      </c>
      <c r="E640" s="51">
        <f t="shared" si="181"/>
        <v>729564.24</v>
      </c>
      <c r="F640" s="52">
        <f t="shared" si="119"/>
        <v>123.86873657577229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1095.9399999998277</v>
      </c>
      <c r="E642" s="51">
        <f t="shared" si="183"/>
        <v>3939.9800000000978</v>
      </c>
      <c r="F642" s="52">
        <f t="shared" si="119"/>
        <v>359.50690731250955</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4336.03</v>
      </c>
      <c r="E644" s="51">
        <f t="shared" si="185"/>
        <v>5431.9700000000012</v>
      </c>
      <c r="F644" s="52">
        <f t="shared" si="119"/>
        <v>125.27519412919195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5431.9699999998275</v>
      </c>
      <c r="E646" s="51">
        <f t="shared" si="187"/>
        <v>9371.950000000099</v>
      </c>
      <c r="F646" s="52">
        <f t="shared" si="119"/>
        <v>172.53316936581751</v>
      </c>
    </row>
    <row r="647" spans="1:6" ht="24" x14ac:dyDescent="0.2">
      <c r="A647" s="55" t="s">
        <v>1292</v>
      </c>
      <c r="B647" s="233" t="s">
        <v>1293</v>
      </c>
      <c r="C647" s="56" t="s">
        <v>1292</v>
      </c>
      <c r="D647" s="243">
        <v>43153.34</v>
      </c>
      <c r="E647" s="243">
        <v>57345.27</v>
      </c>
      <c r="F647" s="57">
        <f t="shared" si="119"/>
        <v>132.88721104785864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22849.4</v>
      </c>
      <c r="E649" s="242">
        <v>363.98</v>
      </c>
      <c r="F649" s="52">
        <f t="shared" ref="F649:F724" si="188">IF(D649&lt;&gt;0,IF(E649/D649&gt;=100,"&gt;&gt;100",E649/D649*100),"-")</f>
        <v>1.592952112528119</v>
      </c>
    </row>
    <row r="650" spans="1:6" ht="12.75" customHeight="1" x14ac:dyDescent="0.2">
      <c r="A650" s="53" t="s">
        <v>1297</v>
      </c>
      <c r="B650" s="85" t="s">
        <v>1298</v>
      </c>
      <c r="C650" s="50" t="s">
        <v>1297</v>
      </c>
      <c r="D650" s="242">
        <v>589463.26</v>
      </c>
      <c r="E650" s="242">
        <v>735090.38</v>
      </c>
      <c r="F650" s="52">
        <f t="shared" si="188"/>
        <v>124.70503759640592</v>
      </c>
    </row>
    <row r="651" spans="1:6" ht="12.75" customHeight="1" x14ac:dyDescent="0.2">
      <c r="A651" s="53" t="s">
        <v>1299</v>
      </c>
      <c r="B651" s="85" t="s">
        <v>1300</v>
      </c>
      <c r="C651" s="50" t="s">
        <v>1299</v>
      </c>
      <c r="D651" s="242">
        <v>611948.68000000005</v>
      </c>
      <c r="E651" s="242">
        <v>735239.16</v>
      </c>
      <c r="F651" s="52">
        <f t="shared" si="188"/>
        <v>120.14719273518165</v>
      </c>
    </row>
    <row r="652" spans="1:6" ht="24" x14ac:dyDescent="0.2">
      <c r="A652" s="53">
        <v>11</v>
      </c>
      <c r="B652" s="85" t="s">
        <v>1301</v>
      </c>
      <c r="C652" s="50" t="s">
        <v>1302</v>
      </c>
      <c r="D652" s="51">
        <f t="shared" ref="D652:E652" si="189">+D649+D650-D651</f>
        <v>363.97999999998137</v>
      </c>
      <c r="E652" s="51">
        <f t="shared" si="189"/>
        <v>215.19999999995343</v>
      </c>
      <c r="F652" s="52">
        <f t="shared" si="188"/>
        <v>59.124127699314364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v>
      </c>
      <c r="E654" s="262">
        <v>20</v>
      </c>
      <c r="F654" s="52">
        <f t="shared" si="188"/>
        <v>105.26315789473684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18</v>
      </c>
      <c r="E656" s="262">
        <v>19</v>
      </c>
      <c r="F656" s="52">
        <f t="shared" si="188"/>
        <v>105.55555555555556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2215.37</v>
      </c>
      <c r="F716" s="52" t="str">
        <f t="shared" si="188"/>
        <v>-</v>
      </c>
    </row>
    <row r="717" spans="1:6" ht="12.75" customHeight="1" x14ac:dyDescent="0.2">
      <c r="A717" s="53">
        <v>31215</v>
      </c>
      <c r="B717" s="85" t="s">
        <v>1414</v>
      </c>
      <c r="C717" s="50" t="s">
        <v>1415</v>
      </c>
      <c r="D717" s="242">
        <v>1109.1300000000001</v>
      </c>
      <c r="E717" s="242">
        <v>1603.38</v>
      </c>
      <c r="F717" s="52">
        <f t="shared" si="188"/>
        <v>144.56195396391766</v>
      </c>
    </row>
    <row r="718" spans="1:6" ht="12.75" customHeight="1" x14ac:dyDescent="0.2">
      <c r="A718" s="53">
        <v>32121</v>
      </c>
      <c r="B718" s="85" t="s">
        <v>1416</v>
      </c>
      <c r="C718" s="50" t="s">
        <v>1417</v>
      </c>
      <c r="D718" s="242">
        <v>19128.21</v>
      </c>
      <c r="E718" s="242">
        <v>20089.13</v>
      </c>
      <c r="F718" s="52">
        <f t="shared" si="188"/>
        <v>105.02357512804387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159.27000000000001</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2924.86</v>
      </c>
      <c r="F722" s="52" t="str">
        <f t="shared" si="188"/>
        <v>-</v>
      </c>
    </row>
    <row r="723" spans="1:6" ht="12.75" customHeight="1" x14ac:dyDescent="0.2">
      <c r="A723" s="53" t="s">
        <v>1426</v>
      </c>
      <c r="B723" s="85" t="s">
        <v>1427</v>
      </c>
      <c r="C723" s="50" t="s">
        <v>1426</v>
      </c>
      <c r="D723" s="242">
        <v>660.83</v>
      </c>
      <c r="E723" s="242">
        <v>1036.6099999999999</v>
      </c>
      <c r="F723" s="52">
        <f t="shared" si="188"/>
        <v>156.86485177731032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254.78</v>
      </c>
      <c r="E748" s="242">
        <v>527.20000000000005</v>
      </c>
      <c r="F748" s="52">
        <f t="shared" si="190"/>
        <v>206.92362037836568</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21394.18</v>
      </c>
      <c r="E887" s="242"/>
      <c r="F887" s="52">
        <f t="shared" si="190"/>
        <v>0</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1664.89</v>
      </c>
      <c r="E955" s="242">
        <v>4080.08</v>
      </c>
      <c r="F955" s="52">
        <f t="shared" si="190"/>
        <v>245.0660403990654</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F20" sqref="F2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91048.609999999986</v>
      </c>
      <c r="E6" s="229">
        <f t="shared" si="0"/>
        <v>94923.68</v>
      </c>
      <c r="F6" s="230">
        <f t="shared" ref="F6:F260" si="1">IF(D6&gt;0,IF(E6/D6&gt;=100,"&gt;&gt;100",E6/D6*100),"-")</f>
        <v>104.25604520486364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35340.55999999999</v>
      </c>
      <c r="E7" s="104">
        <f t="shared" si="2"/>
        <v>27170.610000000004</v>
      </c>
      <c r="F7" s="93">
        <f t="shared" si="1"/>
        <v>76.882228238601797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35340.55999999999</v>
      </c>
      <c r="E12" s="104">
        <f t="shared" si="3"/>
        <v>27170.610000000004</v>
      </c>
      <c r="F12" s="93">
        <f t="shared" si="1"/>
        <v>76.882228238601797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52.259999999999991</v>
      </c>
      <c r="E13" s="104">
        <f t="shared" si="4"/>
        <v>42.829999999999984</v>
      </c>
      <c r="F13" s="93">
        <f t="shared" si="1"/>
        <v>81.955606582472242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188.69</v>
      </c>
      <c r="E17" s="247">
        <v>188.69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136.43</v>
      </c>
      <c r="E18" s="247">
        <v>145.86000000000001</v>
      </c>
      <c r="F18" s="93">
        <f t="shared" si="1"/>
        <v>106.9119695081727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12340.479999999996</v>
      </c>
      <c r="E19" s="104">
        <f t="shared" si="5"/>
        <v>11794.990000000005</v>
      </c>
      <c r="F19" s="93">
        <f t="shared" si="1"/>
        <v>95.57966951042431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70061.25</v>
      </c>
      <c r="E20" s="247">
        <v>75940.5</v>
      </c>
      <c r="F20" s="93">
        <f t="shared" si="1"/>
        <v>108.39158593373655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9531.15</v>
      </c>
      <c r="E21" s="247">
        <v>9369.39</v>
      </c>
      <c r="F21" s="93">
        <f t="shared" si="1"/>
        <v>98.302828095245587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486.83</v>
      </c>
      <c r="E26" s="247">
        <v>486.83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67738.75</v>
      </c>
      <c r="E28" s="247">
        <v>74001.73</v>
      </c>
      <c r="F28" s="93">
        <f t="shared" si="1"/>
        <v>109.2457862006606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19611.329999999998</v>
      </c>
      <c r="E29" s="104">
        <f t="shared" si="6"/>
        <v>15332.789999999999</v>
      </c>
      <c r="F29" s="93">
        <f t="shared" si="1"/>
        <v>78.183325659198033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28453.17</v>
      </c>
      <c r="E30" s="247">
        <v>28453.17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8841.84</v>
      </c>
      <c r="E34" s="247">
        <v>13120.38</v>
      </c>
      <c r="F34" s="93">
        <f t="shared" si="1"/>
        <v>148.38970169105073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3336.489999999998</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16682.439999999999</v>
      </c>
      <c r="E47" s="247">
        <v>16682.439999999999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11718.89</v>
      </c>
      <c r="E48" s="247">
        <v>11718.89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25064.84</v>
      </c>
      <c r="E50" s="247">
        <v>28401.33</v>
      </c>
      <c r="F50" s="93">
        <f t="shared" si="1"/>
        <v>113.31143546098839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6814.99</v>
      </c>
      <c r="E54" s="247">
        <v>8671.2800000000007</v>
      </c>
      <c r="F54" s="93">
        <f t="shared" si="1"/>
        <v>127.23833784055445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6814.99</v>
      </c>
      <c r="E55" s="247">
        <v>8671.2800000000007</v>
      </c>
      <c r="F55" s="93">
        <f t="shared" si="1"/>
        <v>127.23833784055445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55708.049999999996</v>
      </c>
      <c r="E68" s="104">
        <f t="shared" si="13"/>
        <v>67753.069999999992</v>
      </c>
      <c r="F68" s="93">
        <f t="shared" si="1"/>
        <v>121.62168663236281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363.98</v>
      </c>
      <c r="E69" s="104">
        <f t="shared" si="14"/>
        <v>215.2</v>
      </c>
      <c r="F69" s="93">
        <f t="shared" si="1"/>
        <v>59.124127699324134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363.98</v>
      </c>
      <c r="E70" s="104">
        <f t="shared" si="15"/>
        <v>162.9</v>
      </c>
      <c r="F70" s="93">
        <f t="shared" si="1"/>
        <v>44.755206330018133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363.98</v>
      </c>
      <c r="E72" s="247">
        <v>162.9</v>
      </c>
      <c r="F72" s="93">
        <f t="shared" si="1"/>
        <v>44.755206330018133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52.3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12190.73</v>
      </c>
      <c r="E78" s="104">
        <f>E79+SUM(E82:E84)-E85+E86</f>
        <v>10192.599999999999</v>
      </c>
      <c r="F78" s="93">
        <f t="shared" si="1"/>
        <v>83.609431100516531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1366.18</v>
      </c>
      <c r="E84" s="247">
        <v>1795.12</v>
      </c>
      <c r="F84" s="93">
        <f t="shared" si="1"/>
        <v>131.39703406578926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10824.55</v>
      </c>
      <c r="E86" s="247">
        <v>8397.48</v>
      </c>
      <c r="F86" s="93">
        <f t="shared" si="1"/>
        <v>77.578097934787124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43153.34</v>
      </c>
      <c r="E170" s="104">
        <f t="shared" si="29"/>
        <v>57345.27</v>
      </c>
      <c r="F170" s="93">
        <f t="shared" si="1"/>
        <v>132.88721104785864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43153.34</v>
      </c>
      <c r="E173" s="247">
        <v>57345.27</v>
      </c>
      <c r="F173" s="93">
        <f t="shared" si="1"/>
        <v>132.88721104785864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91048.609999999986</v>
      </c>
      <c r="E175" s="104">
        <f t="shared" si="30"/>
        <v>94923.680000000008</v>
      </c>
      <c r="F175" s="93">
        <f t="shared" si="1"/>
        <v>104.25604520486367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80869.31</v>
      </c>
      <c r="E176" s="104">
        <f t="shared" si="31"/>
        <v>92774.23000000001</v>
      </c>
      <c r="F176" s="93">
        <f t="shared" si="1"/>
        <v>114.72118409319927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61140.01999999999</v>
      </c>
      <c r="E177" s="104">
        <f t="shared" si="32"/>
        <v>77125.02</v>
      </c>
      <c r="F177" s="93">
        <f t="shared" si="1"/>
        <v>126.14490476123497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41724.019999999997</v>
      </c>
      <c r="E178" s="247">
        <v>56607.16</v>
      </c>
      <c r="F178" s="93">
        <f t="shared" si="1"/>
        <v>135.67043635776227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7807.2</v>
      </c>
      <c r="E179" s="247">
        <v>10907.19</v>
      </c>
      <c r="F179" s="93">
        <f t="shared" si="1"/>
        <v>139.70680909929297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11608.8</v>
      </c>
      <c r="E188" s="247">
        <v>9610.67</v>
      </c>
      <c r="F188" s="93">
        <f t="shared" si="1"/>
        <v>82.787798911170839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19729.29</v>
      </c>
      <c r="E206" s="104">
        <f t="shared" si="37"/>
        <v>15649.21</v>
      </c>
      <c r="F206" s="93">
        <f t="shared" si="1"/>
        <v>79.319681549614813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19729.29</v>
      </c>
      <c r="E207" s="104">
        <f t="shared" si="38"/>
        <v>15649.21</v>
      </c>
      <c r="F207" s="93">
        <f t="shared" si="1"/>
        <v>79.319681549614813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19729.29</v>
      </c>
      <c r="E212" s="247">
        <v>15649.21</v>
      </c>
      <c r="F212" s="93">
        <f t="shared" si="1"/>
        <v>79.319681549614813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10179.299999999996</v>
      </c>
      <c r="E237" s="104">
        <f t="shared" si="41"/>
        <v>2149.4500000000007</v>
      </c>
      <c r="F237" s="93">
        <f t="shared" si="1"/>
        <v>21.115892055445872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15611.269999999997</v>
      </c>
      <c r="E238" s="104">
        <f t="shared" si="42"/>
        <v>11521.400000000001</v>
      </c>
      <c r="F238" s="93">
        <f t="shared" si="1"/>
        <v>73.801811127473954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35340.559999999998</v>
      </c>
      <c r="E239" s="104">
        <f t="shared" si="43"/>
        <v>27170.61</v>
      </c>
      <c r="F239" s="93">
        <f t="shared" si="1"/>
        <v>76.882228238601769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35340.559999999998</v>
      </c>
      <c r="E240" s="247">
        <v>27170.61</v>
      </c>
      <c r="F240" s="93">
        <f t="shared" si="1"/>
        <v>76.882228238601769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19729.29</v>
      </c>
      <c r="E242" s="104">
        <f t="shared" si="44"/>
        <v>15649.21</v>
      </c>
      <c r="F242" s="93">
        <f t="shared" si="1"/>
        <v>79.319681549614813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19729.29</v>
      </c>
      <c r="E243" s="247">
        <v>15649.21</v>
      </c>
      <c r="F243" s="93">
        <f t="shared" si="1"/>
        <v>79.319681549614813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-5431.9700000000012</v>
      </c>
      <c r="E245" s="104">
        <f t="shared" si="45"/>
        <v>-9371.9500000000007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19729.29</v>
      </c>
      <c r="E246" s="104">
        <f t="shared" si="46"/>
        <v>15649.21</v>
      </c>
      <c r="F246" s="93">
        <f t="shared" si="1"/>
        <v>79.319681549614813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19729.29</v>
      </c>
      <c r="E249" s="247">
        <v>15649.21</v>
      </c>
      <c r="F249" s="93">
        <f t="shared" si="1"/>
        <v>79.319681549614813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25161.260000000002</v>
      </c>
      <c r="E250" s="104">
        <f t="shared" si="47"/>
        <v>25021.16</v>
      </c>
      <c r="F250" s="93">
        <f t="shared" si="1"/>
        <v>99.443191636666839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3767.08</v>
      </c>
      <c r="E251" s="247">
        <v>3626.98</v>
      </c>
      <c r="F251" s="93">
        <f t="shared" si="1"/>
        <v>96.280939082790923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21394.18</v>
      </c>
      <c r="E252" s="247">
        <v>21394.18</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85111.98</v>
      </c>
      <c r="E259" s="104">
        <f t="shared" si="49"/>
        <v>85111.98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85111.98</v>
      </c>
      <c r="E260" s="248">
        <v>85111.98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10824.55</v>
      </c>
      <c r="E268" s="247">
        <v>8397.48</v>
      </c>
      <c r="F268" s="93">
        <f t="shared" si="50"/>
        <v>77.578097934787124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61140.02</v>
      </c>
      <c r="E288" s="247">
        <v>77125.02</v>
      </c>
      <c r="F288" s="93">
        <f t="shared" si="50"/>
        <v>126.14490476123497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19729.29</v>
      </c>
      <c r="E294" s="247">
        <v>15649.21</v>
      </c>
      <c r="F294" s="93">
        <f t="shared" si="50"/>
        <v>79.319681549614813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11608.8</v>
      </c>
      <c r="E302" s="247">
        <v>9610.67</v>
      </c>
      <c r="F302" s="93">
        <f t="shared" si="50"/>
        <v>82.787798911170839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19729.29</v>
      </c>
      <c r="E309" s="247">
        <v>15649.21</v>
      </c>
      <c r="F309" s="93">
        <f t="shared" si="50"/>
        <v>79.319681549614813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587316.85</v>
      </c>
      <c r="E28" s="81">
        <f t="shared" si="6"/>
        <v>725484.16</v>
      </c>
      <c r="F28" s="63">
        <f t="shared" si="1"/>
        <v>123.52517384781316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587316.85</v>
      </c>
      <c r="E31" s="249">
        <v>725484.16</v>
      </c>
      <c r="F31" s="63">
        <f t="shared" si="1"/>
        <v>123.52517384781316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587316.85</v>
      </c>
      <c r="E141" s="106">
        <f t="shared" si="28"/>
        <v>725484.16</v>
      </c>
      <c r="F141" s="82">
        <f t="shared" si="1"/>
        <v>123.52517384781316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5879.25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5879.25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5879.25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5879.25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8" sqref="D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80869.31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749822.30999999994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5521.82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744300.49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592898.31999999995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151402.17000000001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737917.39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7519.95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726317.3600000001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578015.18000000005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148302.18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4080.08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4080.08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92774.229999999865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92774.23000000001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9610.67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67514.350000000006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15649.21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Diana Požar</cp:lastModifiedBy>
  <cp:lastPrinted>2024-01-23T13:40:51Z</cp:lastPrinted>
  <dcterms:created xsi:type="dcterms:W3CDTF">2022-04-01T05:14:30Z</dcterms:created>
  <dcterms:modified xsi:type="dcterms:W3CDTF">2024-01-30T07:34:36Z</dcterms:modified>
</cp:coreProperties>
</file>