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480" yWindow="-120" windowWidth="29040" windowHeight="1572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/>
  <c r="G15" i="1"/>
  <c r="H15" i="1"/>
  <c r="I15" i="1"/>
  <c r="J15" i="1"/>
  <c r="J16" i="1" s="1"/>
  <c r="I16" i="1"/>
  <c r="I27" i="1"/>
  <c r="H16" i="1" l="1"/>
  <c r="H27" i="1" s="1"/>
  <c r="G16" i="1"/>
  <c r="K16" i="1" s="1"/>
  <c r="L16" i="1"/>
  <c r="J27" i="1"/>
  <c r="L15" i="1"/>
  <c r="K15" i="1"/>
  <c r="L27" i="1"/>
  <c r="L26" i="1"/>
  <c r="K26" i="1"/>
  <c r="H26" i="1"/>
  <c r="I26" i="1"/>
  <c r="J26" i="1"/>
  <c r="G26" i="1"/>
  <c r="L23" i="1"/>
  <c r="K23" i="1"/>
  <c r="H23" i="1"/>
  <c r="I23" i="1"/>
  <c r="J23" i="1"/>
  <c r="G23" i="1"/>
  <c r="G27" i="1" l="1"/>
  <c r="K27" i="1" s="1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49" i="15"/>
  <c r="E49" i="15"/>
  <c r="D49" i="15"/>
  <c r="C49" i="15"/>
  <c r="F48" i="15"/>
  <c r="E48" i="15"/>
  <c r="D48" i="15"/>
  <c r="C48" i="15"/>
  <c r="F47" i="15"/>
  <c r="E47" i="15"/>
  <c r="D47" i="15"/>
  <c r="C47" i="15"/>
  <c r="F45" i="15"/>
  <c r="E45" i="15"/>
  <c r="D45" i="15"/>
  <c r="C45" i="15"/>
  <c r="F44" i="15"/>
  <c r="E44" i="15"/>
  <c r="D44" i="15"/>
  <c r="C44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5" i="5"/>
  <c r="G15" i="5"/>
  <c r="H14" i="5"/>
  <c r="F14" i="5"/>
  <c r="E14" i="5"/>
  <c r="D14" i="5"/>
  <c r="C14" i="5"/>
  <c r="G14" i="5" s="1"/>
  <c r="H13" i="5"/>
  <c r="G13" i="5"/>
  <c r="H12" i="5"/>
  <c r="F12" i="5"/>
  <c r="E12" i="5"/>
  <c r="D12" i="5"/>
  <c r="C12" i="5"/>
  <c r="G12" i="5" s="1"/>
  <c r="H11" i="5"/>
  <c r="F11" i="5"/>
  <c r="E11" i="5"/>
  <c r="D11" i="5"/>
  <c r="C11" i="5"/>
  <c r="G11" i="5" s="1"/>
  <c r="H10" i="5"/>
  <c r="G10" i="5"/>
  <c r="H9" i="5"/>
  <c r="F9" i="5"/>
  <c r="E9" i="5"/>
  <c r="D9" i="5"/>
  <c r="C9" i="5"/>
  <c r="G9" i="5" s="1"/>
  <c r="H8" i="5"/>
  <c r="G8" i="5"/>
  <c r="H7" i="5"/>
  <c r="F7" i="5"/>
  <c r="E7" i="5"/>
  <c r="D7" i="5"/>
  <c r="D6" i="5" s="1"/>
  <c r="C7" i="5"/>
  <c r="C6" i="5" s="1"/>
  <c r="G6" i="5" s="1"/>
  <c r="H6" i="5"/>
  <c r="F6" i="5"/>
  <c r="E6" i="5"/>
  <c r="L62" i="3"/>
  <c r="K62" i="3"/>
  <c r="L61" i="3"/>
  <c r="J61" i="3"/>
  <c r="I61" i="3"/>
  <c r="H61" i="3"/>
  <c r="G61" i="3"/>
  <c r="K61" i="3" s="1"/>
  <c r="L60" i="3"/>
  <c r="J60" i="3"/>
  <c r="I60" i="3"/>
  <c r="H60" i="3"/>
  <c r="G60" i="3"/>
  <c r="K60" i="3" s="1"/>
  <c r="L59" i="3"/>
  <c r="J59" i="3"/>
  <c r="I59" i="3"/>
  <c r="H59" i="3"/>
  <c r="G59" i="3"/>
  <c r="K59" i="3" s="1"/>
  <c r="L58" i="3"/>
  <c r="K58" i="3"/>
  <c r="L57" i="3"/>
  <c r="J57" i="3"/>
  <c r="I57" i="3"/>
  <c r="H57" i="3"/>
  <c r="G57" i="3"/>
  <c r="K57" i="3" s="1"/>
  <c r="L56" i="3"/>
  <c r="J56" i="3"/>
  <c r="I56" i="3"/>
  <c r="H56" i="3"/>
  <c r="G56" i="3"/>
  <c r="K56" i="3" s="1"/>
  <c r="L55" i="3"/>
  <c r="K55" i="3"/>
  <c r="L54" i="3"/>
  <c r="J54" i="3"/>
  <c r="I54" i="3"/>
  <c r="H54" i="3"/>
  <c r="G54" i="3"/>
  <c r="K54" i="3" s="1"/>
  <c r="L53" i="3"/>
  <c r="K53" i="3"/>
  <c r="L52" i="3"/>
  <c r="J52" i="3"/>
  <c r="I52" i="3"/>
  <c r="H52" i="3"/>
  <c r="G52" i="3"/>
  <c r="K52" i="3" s="1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J42" i="3"/>
  <c r="I42" i="3"/>
  <c r="H42" i="3"/>
  <c r="G42" i="3"/>
  <c r="L41" i="3"/>
  <c r="K41" i="3"/>
  <c r="L40" i="3"/>
  <c r="K40" i="3"/>
  <c r="L39" i="3"/>
  <c r="K39" i="3"/>
  <c r="L38" i="3"/>
  <c r="J38" i="3"/>
  <c r="I38" i="3"/>
  <c r="H38" i="3"/>
  <c r="G38" i="3"/>
  <c r="K38" i="3" s="1"/>
  <c r="L37" i="3"/>
  <c r="K37" i="3"/>
  <c r="L36" i="3"/>
  <c r="K36" i="3"/>
  <c r="L35" i="3"/>
  <c r="K35" i="3"/>
  <c r="L34" i="3"/>
  <c r="J34" i="3"/>
  <c r="I34" i="3"/>
  <c r="H34" i="3"/>
  <c r="G34" i="3"/>
  <c r="K34" i="3" s="1"/>
  <c r="L33" i="3"/>
  <c r="J33" i="3"/>
  <c r="I33" i="3"/>
  <c r="H33" i="3"/>
  <c r="L32" i="3"/>
  <c r="K32" i="3"/>
  <c r="L31" i="3"/>
  <c r="J31" i="3"/>
  <c r="I31" i="3"/>
  <c r="H31" i="3"/>
  <c r="G31" i="3"/>
  <c r="G25" i="3" s="1"/>
  <c r="K25" i="3" s="1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K16" i="3" s="1"/>
  <c r="L15" i="3"/>
  <c r="J15" i="3"/>
  <c r="I15" i="3"/>
  <c r="H15" i="3"/>
  <c r="L14" i="3"/>
  <c r="K14" i="3"/>
  <c r="L13" i="3"/>
  <c r="J13" i="3"/>
  <c r="I13" i="3"/>
  <c r="H13" i="3"/>
  <c r="H12" i="3" s="1"/>
  <c r="H11" i="3" s="1"/>
  <c r="H10" i="3" s="1"/>
  <c r="G13" i="3"/>
  <c r="K13" i="3" s="1"/>
  <c r="L12" i="3"/>
  <c r="J12" i="3"/>
  <c r="I12" i="3"/>
  <c r="G12" i="3"/>
  <c r="K12" i="3" s="1"/>
  <c r="L11" i="3"/>
  <c r="J11" i="3"/>
  <c r="I11" i="3"/>
  <c r="L10" i="3"/>
  <c r="J10" i="3"/>
  <c r="I10" i="3"/>
  <c r="G15" i="3" l="1"/>
  <c r="K15" i="3" s="1"/>
  <c r="G11" i="3"/>
  <c r="G33" i="3"/>
  <c r="K33" i="3" s="1"/>
  <c r="K42" i="3"/>
  <c r="K31" i="3"/>
  <c r="G7" i="5"/>
  <c r="K11" i="3" l="1"/>
  <c r="G10" i="3"/>
  <c r="K10" i="3" s="1"/>
  <c r="G24" i="3"/>
  <c r="K24" i="3" s="1"/>
  <c r="G23" i="3" l="1"/>
  <c r="K23" i="3" s="1"/>
</calcChain>
</file>

<file path=xl/sharedStrings.xml><?xml version="1.0" encoding="utf-8"?>
<sst xmlns="http://schemas.openxmlformats.org/spreadsheetml/2006/main" count="343" uniqueCount="164">
  <si>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</si>
  <si>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</si>
  <si>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</si>
  <si>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</si>
  <si>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</si>
  <si>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</si>
  <si>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</si>
  <si>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</si>
  <si>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</si>
  <si>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</si>
  <si>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</si>
  <si>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</si>
  <si>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</si>
  <si>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</si>
  <si>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</si>
  <si>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</si>
  <si>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</si>
  <si>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</si>
  <si>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</si>
  <si>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</si>
  <si>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</si>
  <si>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</si>
  <si>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</si>
  <si>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</si>
  <si>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</si>
  <si>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</si>
  <si>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</si>
  <si>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</si>
  <si>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</si>
  <si>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</si>
  <si>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</si>
  <si>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</si>
  <si>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</si>
  <si>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</si>
  <si>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</si>
  <si>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</si>
  <si>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</si>
  <si>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</si>
  <si>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</si>
  <si>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</si>
  <si>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</si>
  <si>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</si>
  <si>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</si>
  <si>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</si>
  <si>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</si>
  <si>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</si>
  <si>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</si>
  <si>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</si>
  <si>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</si>
  <si>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</si>
  <si>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</si>
  <si>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</si>
  <si>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</si>
  <si>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</si>
  <si>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</si>
  <si>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</si>
  <si>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</si>
  <si>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</si>
  <si>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</si>
  <si>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</si>
  <si>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</si>
  <si>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</si>
  <si>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</si>
  <si>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</si>
  <si>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</si>
  <si>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</si>
  <si>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</si>
  <si>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</si>
  <si>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</si>
  <si>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</si>
  <si>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</si>
  <si>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</si>
  <si>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</si>
  <si>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</si>
  <si>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</si>
  <si>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</si>
  <si>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</si>
  <si>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</si>
  <si>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</si>
  <si>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</si>
  <si>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</si>
  <si>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</si>
  <si>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</si>
  <si>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</si>
  <si>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</si>
  <si>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</si>
  <si>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</si>
  <si>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</si>
  <si>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</si>
  <si>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</si>
  <si>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</si>
  <si>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</si>
  <si>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</si>
  <si>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</si>
  <si>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</si>
  <si>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</si>
  <si>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</si>
  <si>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</si>
  <si>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</si>
  <si>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</si>
  <si>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</si>
  <si>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</si>
  <si>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</si>
  <si>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</si>
  <si>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</si>
  <si>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</si>
  <si>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</si>
  <si>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</si>
  <si>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</si>
  <si>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</si>
  <si>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</si>
  <si>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</si>
  <si>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</si>
  <si>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</si>
  <si>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</si>
  <si>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</si>
  <si>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</si>
  <si>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</si>
  <si>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</si>
  <si>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</si>
  <si>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</si>
  <si>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</si>
  <si>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</si>
  <si>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</si>
  <si>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</si>
  <si>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</si>
  <si>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</si>
  <si>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</si>
  <si>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</si>
  <si>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</si>
  <si>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</si>
  <si>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</si>
  <si>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</si>
  <si>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</si>
  <si>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</si>
  <si>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</si>
  <si>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</si>
  <si>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</si>
  <si>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</si>
  <si>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</si>
  <si>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</si>
  <si>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</si>
  <si>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</si>
  <si>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</si>
  <si>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</si>
  <si>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</si>
  <si>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</si>
  <si>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</si>
  <si>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</si>
  <si>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</si>
  <si>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</si>
  <si>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</si>
  <si>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</si>
  <si>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115 - DUBROVNIK OPĆINSKO DRŽAVNO ODVJETNIŠTVO</t>
  </si>
  <si>
    <t>85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</si>
  <si>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</si>
  <si>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</si>
  <si>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</si>
  <si>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</si>
  <si>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</si>
  <si>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</si>
  <si>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</si>
  <si>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</si>
  <si>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4567 OPĆINSKO DRŽAVNO ODVJETNIŠTVO U DUBROVNIKU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</si>
</sst>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G11" sqref="G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6" t="s">
        <v>32</v>
      </c>
      <c r="C7" s="96"/>
      <c r="D7" s="96"/>
      <c r="E7" s="96"/>
      <c r="F7" s="96"/>
      <c r="G7" s="5"/>
      <c r="H7" s="6"/>
      <c r="I7" s="6"/>
      <c r="J7" s="6"/>
      <c r="K7" s="22"/>
      <c r="L7" s="22"/>
    </row>
    <row r="8" spans="2:13" ht="25.5" x14ac:dyDescent="0.25">
      <c r="B8" s="99" t="s">
        <v>3</v>
      </c>
      <c r="C8" s="99"/>
      <c r="D8" s="99"/>
      <c r="E8" s="99"/>
      <c r="F8" s="99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4.45" x14ac:dyDescent="0.55000000000000004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55000000000000004">
      <c r="B10" s="97" t="s">
        <v>8</v>
      </c>
      <c r="C10" s="98"/>
      <c r="D10" s="98"/>
      <c r="E10" s="98"/>
      <c r="F10" s="111"/>
      <c r="G10" s="85">
        <v>625776.43000000005</v>
      </c>
      <c r="H10" s="86">
        <v>792926.27</v>
      </c>
      <c r="I10" s="86">
        <v>775035</v>
      </c>
      <c r="J10" s="86">
        <v>774500.5</v>
      </c>
      <c r="K10" s="86"/>
      <c r="L10" s="86"/>
    </row>
    <row r="11" spans="2:13" ht="14.45" x14ac:dyDescent="0.55000000000000004">
      <c r="B11" s="112" t="s">
        <v>7</v>
      </c>
      <c r="C11" s="111"/>
      <c r="D11" s="111"/>
      <c r="E11" s="111"/>
      <c r="F11" s="111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55000000000000004">
      <c r="B12" s="108" t="s">
        <v>0</v>
      </c>
      <c r="C12" s="109"/>
      <c r="D12" s="109"/>
      <c r="E12" s="109"/>
      <c r="F12" s="110"/>
      <c r="G12" s="87">
        <f>G10+G11</f>
        <v>625776.43000000005</v>
      </c>
      <c r="H12" s="87">
        <f t="shared" ref="H12:J12" si="0">H10+H11</f>
        <v>792926.27</v>
      </c>
      <c r="I12" s="87">
        <f t="shared" si="0"/>
        <v>775035</v>
      </c>
      <c r="J12" s="87">
        <f t="shared" si="0"/>
        <v>774500.5</v>
      </c>
      <c r="K12" s="88">
        <f>J12/G12*100</f>
        <v>123.76632657768845</v>
      </c>
      <c r="L12" s="88">
        <f>J12/I12*100</f>
        <v>99.931035372596099</v>
      </c>
    </row>
    <row r="13" spans="2:13" x14ac:dyDescent="0.25">
      <c r="B13" s="117" t="s">
        <v>9</v>
      </c>
      <c r="C13" s="98"/>
      <c r="D13" s="98"/>
      <c r="E13" s="98"/>
      <c r="F13" s="98"/>
      <c r="G13" s="89">
        <v>625480.39</v>
      </c>
      <c r="H13" s="86">
        <v>792661.27</v>
      </c>
      <c r="I13" s="86">
        <v>774770</v>
      </c>
      <c r="J13" s="86">
        <v>774324.41</v>
      </c>
      <c r="K13" s="86"/>
      <c r="L13" s="86"/>
    </row>
    <row r="14" spans="2:13" ht="14.45" x14ac:dyDescent="0.55000000000000004">
      <c r="B14" s="112" t="s">
        <v>10</v>
      </c>
      <c r="C14" s="111"/>
      <c r="D14" s="111"/>
      <c r="E14" s="111"/>
      <c r="F14" s="111"/>
      <c r="G14" s="85">
        <v>296.04000000000002</v>
      </c>
      <c r="H14" s="86">
        <v>265</v>
      </c>
      <c r="I14" s="86">
        <v>265</v>
      </c>
      <c r="J14" s="86">
        <v>176.09</v>
      </c>
      <c r="K14" s="86"/>
      <c r="L14" s="86"/>
    </row>
    <row r="15" spans="2:13" ht="14.45" x14ac:dyDescent="0.55000000000000004">
      <c r="B15" s="14" t="s">
        <v>1</v>
      </c>
      <c r="C15" s="15"/>
      <c r="D15" s="15"/>
      <c r="E15" s="15"/>
      <c r="F15" s="15"/>
      <c r="G15" s="87">
        <f>G13+G14</f>
        <v>625776.43000000005</v>
      </c>
      <c r="H15" s="87">
        <f t="shared" ref="H15:J15" si="1">H13+H14</f>
        <v>792926.27</v>
      </c>
      <c r="I15" s="87">
        <f t="shared" si="1"/>
        <v>775035</v>
      </c>
      <c r="J15" s="87">
        <f t="shared" si="1"/>
        <v>774500.5</v>
      </c>
      <c r="K15" s="88">
        <f>J15/G15*100</f>
        <v>123.76632657768845</v>
      </c>
      <c r="L15" s="88">
        <f>J15/I15*100</f>
        <v>99.931035372596099</v>
      </c>
    </row>
    <row r="16" spans="2:13" x14ac:dyDescent="0.25">
      <c r="B16" s="116" t="s">
        <v>2</v>
      </c>
      <c r="C16" s="109"/>
      <c r="D16" s="109"/>
      <c r="E16" s="109"/>
      <c r="F16" s="10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6" t="s">
        <v>29</v>
      </c>
      <c r="C18" s="96"/>
      <c r="D18" s="96"/>
      <c r="E18" s="96"/>
      <c r="F18" s="96"/>
      <c r="G18" s="7"/>
      <c r="H18" s="7"/>
      <c r="I18" s="7"/>
      <c r="J18" s="7"/>
      <c r="K18" s="1"/>
      <c r="L18" s="1"/>
      <c r="M18" s="1"/>
    </row>
    <row r="19" spans="1:49" ht="25.5" x14ac:dyDescent="0.25">
      <c r="B19" s="99" t="s">
        <v>3</v>
      </c>
      <c r="C19" s="99"/>
      <c r="D19" s="99"/>
      <c r="E19" s="99"/>
      <c r="F19" s="99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ht="14.45" x14ac:dyDescent="0.55000000000000004">
      <c r="B20" s="100">
        <v>1</v>
      </c>
      <c r="C20" s="101"/>
      <c r="D20" s="101"/>
      <c r="E20" s="101"/>
      <c r="F20" s="10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7" t="s">
        <v>11</v>
      </c>
      <c r="C21" s="102"/>
      <c r="D21" s="102"/>
      <c r="E21" s="102"/>
      <c r="F21" s="10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55000000000000004">
      <c r="B22" s="97" t="s">
        <v>12</v>
      </c>
      <c r="C22" s="98"/>
      <c r="D22" s="98"/>
      <c r="E22" s="98"/>
      <c r="F22" s="98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55000000000000004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55000000000000004">
      <c r="A24"/>
      <c r="B24" s="97" t="s">
        <v>5</v>
      </c>
      <c r="C24" s="98"/>
      <c r="D24" s="98"/>
      <c r="E24" s="98"/>
      <c r="F24" s="98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7" t="s">
        <v>28</v>
      </c>
      <c r="C25" s="98"/>
      <c r="D25" s="98"/>
      <c r="E25" s="98"/>
      <c r="F25" s="98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55000000000000004">
      <c r="A26" s="35"/>
      <c r="B26" s="103" t="s">
        <v>30</v>
      </c>
      <c r="C26" s="104"/>
      <c r="D26" s="104"/>
      <c r="E26" s="104"/>
      <c r="F26" s="105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31</v>
      </c>
      <c r="C27" s="115"/>
      <c r="D27" s="115"/>
      <c r="E27" s="115"/>
      <c r="F27" s="11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ht="14.45" x14ac:dyDescent="0.55000000000000004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5" t="s">
        <v>39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49" ht="15" customHeight="1" x14ac:dyDescent="0.25">
      <c r="B31" s="95" t="s">
        <v>40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49" ht="15" customHeight="1" x14ac:dyDescent="0.25">
      <c r="B32" s="95" t="s">
        <v>27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 ht="36.75" customHeight="1" x14ac:dyDescent="0.2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ht="15" customHeight="1" x14ac:dyDescent="0.25">
      <c r="B34" s="107" t="s">
        <v>41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3"/>
  <sheetViews>
    <sheetView topLeftCell="A35" zoomScale="90" zoomScaleNormal="90" workbookViewId="0">
      <selection activeCell="E91" sqref="E9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625776.43000000005</v>
      </c>
      <c r="H10" s="65">
        <f>H11</f>
        <v>792926.27</v>
      </c>
      <c r="I10" s="65">
        <f>I11</f>
        <v>775035</v>
      </c>
      <c r="J10" s="65">
        <f>J11</f>
        <v>774500.5</v>
      </c>
      <c r="K10" s="69">
        <f t="shared" ref="K10:K18" si="0">(J10*100)/G10</f>
        <v>123.76632657768845</v>
      </c>
      <c r="L10" s="69">
        <f t="shared" ref="L10:L18" si="1">(J10*100)/I10</f>
        <v>99.931035372596071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625776.43000000005</v>
      </c>
      <c r="H11" s="65">
        <f>H12+H15</f>
        <v>792926.27</v>
      </c>
      <c r="I11" s="65">
        <f>I12+I15</f>
        <v>775035</v>
      </c>
      <c r="J11" s="65">
        <f>J12+J15</f>
        <v>774500.5</v>
      </c>
      <c r="K11" s="65">
        <f t="shared" si="0"/>
        <v>123.76632657768845</v>
      </c>
      <c r="L11" s="65">
        <f t="shared" si="1"/>
        <v>99.931035372596071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436.13</v>
      </c>
      <c r="H12" s="65">
        <f t="shared" si="2"/>
        <v>663</v>
      </c>
      <c r="I12" s="65">
        <f t="shared" si="2"/>
        <v>663</v>
      </c>
      <c r="J12" s="65">
        <f t="shared" si="2"/>
        <v>235.11</v>
      </c>
      <c r="K12" s="65">
        <f t="shared" si="0"/>
        <v>53.908238369293557</v>
      </c>
      <c r="L12" s="65">
        <f t="shared" si="1"/>
        <v>35.46153846153846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436.13</v>
      </c>
      <c r="H13" s="65">
        <f t="shared" si="2"/>
        <v>663</v>
      </c>
      <c r="I13" s="65">
        <f t="shared" si="2"/>
        <v>663</v>
      </c>
      <c r="J13" s="65">
        <f t="shared" si="2"/>
        <v>235.11</v>
      </c>
      <c r="K13" s="65">
        <f t="shared" si="0"/>
        <v>53.908238369293557</v>
      </c>
      <c r="L13" s="65">
        <f t="shared" si="1"/>
        <v>35.46153846153846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436.13</v>
      </c>
      <c r="H14" s="66">
        <v>663</v>
      </c>
      <c r="I14" s="66">
        <v>663</v>
      </c>
      <c r="J14" s="66">
        <v>235.11</v>
      </c>
      <c r="K14" s="66">
        <f t="shared" si="0"/>
        <v>53.908238369293557</v>
      </c>
      <c r="L14" s="66">
        <f t="shared" si="1"/>
        <v>35.46153846153846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625340.30000000005</v>
      </c>
      <c r="H15" s="65">
        <f>H16</f>
        <v>792263.27</v>
      </c>
      <c r="I15" s="65">
        <f>I16</f>
        <v>774372</v>
      </c>
      <c r="J15" s="65">
        <f>J16</f>
        <v>774265.39</v>
      </c>
      <c r="K15" s="65">
        <f t="shared" si="0"/>
        <v>123.81504758289206</v>
      </c>
      <c r="L15" s="65">
        <f t="shared" si="1"/>
        <v>99.986232715025849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625340.30000000005</v>
      </c>
      <c r="H16" s="65">
        <f>H17+H18</f>
        <v>792263.27</v>
      </c>
      <c r="I16" s="65">
        <f>I17+I18</f>
        <v>774372</v>
      </c>
      <c r="J16" s="65">
        <f>J17+J18</f>
        <v>774265.39</v>
      </c>
      <c r="K16" s="65">
        <f t="shared" si="0"/>
        <v>123.81504758289206</v>
      </c>
      <c r="L16" s="65">
        <f t="shared" si="1"/>
        <v>99.986232715025849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625340.30000000005</v>
      </c>
      <c r="H17" s="66">
        <v>792263.27</v>
      </c>
      <c r="I17" s="66">
        <v>774372</v>
      </c>
      <c r="J17" s="66">
        <v>774265.39</v>
      </c>
      <c r="K17" s="66">
        <f t="shared" si="0"/>
        <v>123.81504758289206</v>
      </c>
      <c r="L17" s="66">
        <f t="shared" si="1"/>
        <v>99.986232715025849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G24+G59</f>
        <v>625776.43000000005</v>
      </c>
      <c r="H23" s="65">
        <f>H24+H59</f>
        <v>792926.27</v>
      </c>
      <c r="I23" s="65">
        <f>I24+I59</f>
        <v>775035</v>
      </c>
      <c r="J23" s="65">
        <f>J24+J59</f>
        <v>774500.5</v>
      </c>
      <c r="K23" s="70">
        <f t="shared" ref="K23:K62" si="3">(J23*100)/G23</f>
        <v>123.76632657768845</v>
      </c>
      <c r="L23" s="70">
        <f t="shared" ref="L23:L62" si="4">(J23*100)/I23</f>
        <v>99.931035372596071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G25+G33+G56</f>
        <v>625480.39</v>
      </c>
      <c r="H24" s="65">
        <f>H25+H33+H56</f>
        <v>792661.27</v>
      </c>
      <c r="I24" s="65">
        <f>I25+I33+I56</f>
        <v>774770</v>
      </c>
      <c r="J24" s="65">
        <f>J25+J33+J56</f>
        <v>774324.41</v>
      </c>
      <c r="K24" s="65">
        <f t="shared" si="3"/>
        <v>123.79675244494875</v>
      </c>
      <c r="L24" s="65">
        <f t="shared" si="4"/>
        <v>99.942487447887757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478679.83</v>
      </c>
      <c r="H25" s="65">
        <f>H26+H29+H31</f>
        <v>614593.27</v>
      </c>
      <c r="I25" s="65">
        <f>I26+I29+I31</f>
        <v>611348</v>
      </c>
      <c r="J25" s="65">
        <f>J26+J29+J31</f>
        <v>611249.5</v>
      </c>
      <c r="K25" s="65">
        <f t="shared" si="3"/>
        <v>127.69485190132201</v>
      </c>
      <c r="L25" s="65">
        <f t="shared" si="4"/>
        <v>99.983888063754193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402665.51</v>
      </c>
      <c r="H26" s="65">
        <f>H27+H28</f>
        <v>512002.27</v>
      </c>
      <c r="I26" s="65">
        <f>I27+I28</f>
        <v>512421</v>
      </c>
      <c r="J26" s="65">
        <f>J27+J28</f>
        <v>512323.81</v>
      </c>
      <c r="K26" s="65">
        <f t="shared" si="3"/>
        <v>127.23309975070872</v>
      </c>
      <c r="L26" s="65">
        <f t="shared" si="4"/>
        <v>99.981033173894119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401456.57</v>
      </c>
      <c r="H27" s="66">
        <v>510409.27</v>
      </c>
      <c r="I27" s="66">
        <v>511000</v>
      </c>
      <c r="J27" s="66">
        <v>510902.94</v>
      </c>
      <c r="K27" s="66">
        <f t="shared" si="3"/>
        <v>127.26231881072465</v>
      </c>
      <c r="L27" s="66">
        <f t="shared" si="4"/>
        <v>99.981005870841486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1208.94</v>
      </c>
      <c r="H28" s="66">
        <v>1593</v>
      </c>
      <c r="I28" s="66">
        <v>1421</v>
      </c>
      <c r="J28" s="66">
        <v>1420.87</v>
      </c>
      <c r="K28" s="66">
        <f t="shared" si="3"/>
        <v>117.53023309676244</v>
      </c>
      <c r="L28" s="66">
        <f t="shared" si="4"/>
        <v>99.990851513018995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9574.51</v>
      </c>
      <c r="H29" s="65">
        <f>H30</f>
        <v>14980</v>
      </c>
      <c r="I29" s="65">
        <f>I30</f>
        <v>14393</v>
      </c>
      <c r="J29" s="65">
        <f>J30</f>
        <v>14392.26</v>
      </c>
      <c r="K29" s="65">
        <f t="shared" si="3"/>
        <v>150.31850193900263</v>
      </c>
      <c r="L29" s="65">
        <f t="shared" si="4"/>
        <v>99.994858611825194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9574.51</v>
      </c>
      <c r="H30" s="66">
        <v>14980</v>
      </c>
      <c r="I30" s="66">
        <v>14393</v>
      </c>
      <c r="J30" s="66">
        <v>14392.26</v>
      </c>
      <c r="K30" s="66">
        <f t="shared" si="3"/>
        <v>150.31850193900263</v>
      </c>
      <c r="L30" s="66">
        <f t="shared" si="4"/>
        <v>99.994858611825194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</f>
        <v>66439.81</v>
      </c>
      <c r="H31" s="65">
        <f>H32</f>
        <v>87611</v>
      </c>
      <c r="I31" s="65">
        <f>I32</f>
        <v>84534</v>
      </c>
      <c r="J31" s="65">
        <f>J32</f>
        <v>84533.43</v>
      </c>
      <c r="K31" s="65">
        <f t="shared" si="3"/>
        <v>127.23310015486197</v>
      </c>
      <c r="L31" s="65">
        <f t="shared" si="4"/>
        <v>99.999325715096887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66439.81</v>
      </c>
      <c r="H32" s="66">
        <v>87611</v>
      </c>
      <c r="I32" s="66">
        <v>84534</v>
      </c>
      <c r="J32" s="66">
        <v>84533.43</v>
      </c>
      <c r="K32" s="66">
        <f t="shared" si="3"/>
        <v>127.23310015486197</v>
      </c>
      <c r="L32" s="66">
        <f t="shared" si="4"/>
        <v>99.999325715096887</v>
      </c>
    </row>
    <row r="33" spans="2:12" x14ac:dyDescent="0.25">
      <c r="B33" s="65"/>
      <c r="C33" s="65" t="s">
        <v>88</v>
      </c>
      <c r="D33" s="65"/>
      <c r="E33" s="65"/>
      <c r="F33" s="65" t="s">
        <v>89</v>
      </c>
      <c r="G33" s="65">
        <f>G34+G38+G42+G52+G54</f>
        <v>146579.91</v>
      </c>
      <c r="H33" s="65">
        <f>H34+H38+H42+H52+H54</f>
        <v>177546</v>
      </c>
      <c r="I33" s="65">
        <f>I34+I38+I42+I52+I54</f>
        <v>162937</v>
      </c>
      <c r="J33" s="65">
        <f>J34+J38+J42+J52+J54</f>
        <v>162589.91</v>
      </c>
      <c r="K33" s="65">
        <f t="shared" si="3"/>
        <v>110.92236992095302</v>
      </c>
      <c r="L33" s="65">
        <f t="shared" si="4"/>
        <v>99.786979016429669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G35+G36+G37</f>
        <v>13767.880000000001</v>
      </c>
      <c r="H34" s="65">
        <f>H35+H36+H37</f>
        <v>21242</v>
      </c>
      <c r="I34" s="65">
        <f>I35+I36+I37</f>
        <v>16063</v>
      </c>
      <c r="J34" s="65">
        <f>J35+J36+J37</f>
        <v>16061.47</v>
      </c>
      <c r="K34" s="65">
        <f t="shared" si="3"/>
        <v>116.65899179830154</v>
      </c>
      <c r="L34" s="65">
        <f t="shared" si="4"/>
        <v>99.990475004669122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4135.6400000000003</v>
      </c>
      <c r="H35" s="66">
        <v>7439</v>
      </c>
      <c r="I35" s="66">
        <v>6362</v>
      </c>
      <c r="J35" s="66">
        <v>6361.25</v>
      </c>
      <c r="K35" s="66">
        <f t="shared" si="3"/>
        <v>153.8153707769535</v>
      </c>
      <c r="L35" s="66">
        <f t="shared" si="4"/>
        <v>99.988211254322536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9632.24</v>
      </c>
      <c r="H36" s="66">
        <v>13272</v>
      </c>
      <c r="I36" s="66">
        <v>9541</v>
      </c>
      <c r="J36" s="66">
        <v>9540.2199999999993</v>
      </c>
      <c r="K36" s="66">
        <f t="shared" si="3"/>
        <v>99.044666661129696</v>
      </c>
      <c r="L36" s="66">
        <f t="shared" si="4"/>
        <v>99.991824756314855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0</v>
      </c>
      <c r="H37" s="66">
        <v>531</v>
      </c>
      <c r="I37" s="66">
        <v>160</v>
      </c>
      <c r="J37" s="66">
        <v>160</v>
      </c>
      <c r="K37" s="66" t="e">
        <f t="shared" si="3"/>
        <v>#DIV/0!</v>
      </c>
      <c r="L37" s="66">
        <f t="shared" si="4"/>
        <v>100</v>
      </c>
    </row>
    <row r="38" spans="2:12" x14ac:dyDescent="0.25">
      <c r="B38" s="65"/>
      <c r="C38" s="65"/>
      <c r="D38" s="65" t="s">
        <v>98</v>
      </c>
      <c r="E38" s="65"/>
      <c r="F38" s="65" t="s">
        <v>99</v>
      </c>
      <c r="G38" s="65">
        <f>G39+G40+G41</f>
        <v>14915.75</v>
      </c>
      <c r="H38" s="65">
        <f>H39+H40+H41</f>
        <v>25395</v>
      </c>
      <c r="I38" s="65">
        <f>I39+I40+I41</f>
        <v>14585</v>
      </c>
      <c r="J38" s="65">
        <f>J39+J40+J41</f>
        <v>14376.79</v>
      </c>
      <c r="K38" s="65">
        <f t="shared" si="3"/>
        <v>96.38663828503428</v>
      </c>
      <c r="L38" s="65">
        <f t="shared" si="4"/>
        <v>98.572437435721625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10804.49</v>
      </c>
      <c r="H39" s="66">
        <v>14865</v>
      </c>
      <c r="I39" s="66">
        <v>11325</v>
      </c>
      <c r="J39" s="66">
        <v>11118.28</v>
      </c>
      <c r="K39" s="66">
        <f t="shared" si="3"/>
        <v>102.90425554561114</v>
      </c>
      <c r="L39" s="66">
        <f t="shared" si="4"/>
        <v>98.174657836644585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3954.74</v>
      </c>
      <c r="H40" s="66">
        <v>10149</v>
      </c>
      <c r="I40" s="66">
        <v>2957</v>
      </c>
      <c r="J40" s="66">
        <v>2956.44</v>
      </c>
      <c r="K40" s="66">
        <f t="shared" si="3"/>
        <v>74.756874029645445</v>
      </c>
      <c r="L40" s="66">
        <f t="shared" si="4"/>
        <v>99.981061887047687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156.52000000000001</v>
      </c>
      <c r="H41" s="66">
        <v>381</v>
      </c>
      <c r="I41" s="66">
        <v>303</v>
      </c>
      <c r="J41" s="66">
        <v>302.07</v>
      </c>
      <c r="K41" s="66">
        <f t="shared" si="3"/>
        <v>192.9913110145668</v>
      </c>
      <c r="L41" s="66">
        <f t="shared" si="4"/>
        <v>99.693069306930695</v>
      </c>
    </row>
    <row r="42" spans="2:12" x14ac:dyDescent="0.25">
      <c r="B42" s="65"/>
      <c r="C42" s="65"/>
      <c r="D42" s="65" t="s">
        <v>106</v>
      </c>
      <c r="E42" s="65"/>
      <c r="F42" s="65" t="s">
        <v>107</v>
      </c>
      <c r="G42" s="65">
        <f>G43+G44+G45+G46+G47+G48+G49+G50+G51</f>
        <v>116862.34000000001</v>
      </c>
      <c r="H42" s="65">
        <f>H43+H44+H45+H46+H47+H48+H49+H50+H51</f>
        <v>129222</v>
      </c>
      <c r="I42" s="65">
        <f>I43+I44+I45+I46+I47+I48+I49+I50+I51</f>
        <v>130623</v>
      </c>
      <c r="J42" s="65">
        <f>J43+J44+J45+J46+J47+J48+J49+J50+J51</f>
        <v>130487.07</v>
      </c>
      <c r="K42" s="65">
        <f t="shared" si="3"/>
        <v>111.65878588431481</v>
      </c>
      <c r="L42" s="65">
        <f t="shared" si="4"/>
        <v>99.895937162674258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12666.34</v>
      </c>
      <c r="H43" s="66">
        <v>15832</v>
      </c>
      <c r="I43" s="66">
        <v>12331</v>
      </c>
      <c r="J43" s="66">
        <v>12330.5</v>
      </c>
      <c r="K43" s="66">
        <f t="shared" si="3"/>
        <v>97.348563199787776</v>
      </c>
      <c r="L43" s="66">
        <f t="shared" si="4"/>
        <v>99.995945178817621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192.45</v>
      </c>
      <c r="H44" s="66">
        <v>1982</v>
      </c>
      <c r="I44" s="66">
        <v>1172</v>
      </c>
      <c r="J44" s="66">
        <v>1171.3</v>
      </c>
      <c r="K44" s="66">
        <f t="shared" si="3"/>
        <v>608.62561704338793</v>
      </c>
      <c r="L44" s="66">
        <f t="shared" si="4"/>
        <v>99.940273037542667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741.79</v>
      </c>
      <c r="H45" s="66">
        <v>1567</v>
      </c>
      <c r="I45" s="66">
        <v>1567</v>
      </c>
      <c r="J45" s="66">
        <v>1566.79</v>
      </c>
      <c r="K45" s="66">
        <f t="shared" si="3"/>
        <v>211.21746046724815</v>
      </c>
      <c r="L45" s="66">
        <f t="shared" si="4"/>
        <v>99.986598596043393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1009.77</v>
      </c>
      <c r="H46" s="66">
        <v>1483</v>
      </c>
      <c r="I46" s="66">
        <v>929</v>
      </c>
      <c r="J46" s="66">
        <v>928.67</v>
      </c>
      <c r="K46" s="66">
        <f t="shared" si="3"/>
        <v>91.968468066985551</v>
      </c>
      <c r="L46" s="66">
        <f t="shared" si="4"/>
        <v>99.964477933261577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2961.74</v>
      </c>
      <c r="H47" s="66">
        <v>3951</v>
      </c>
      <c r="I47" s="66">
        <v>3982</v>
      </c>
      <c r="J47" s="66">
        <v>3849</v>
      </c>
      <c r="K47" s="66">
        <f t="shared" si="3"/>
        <v>129.95738991268647</v>
      </c>
      <c r="L47" s="66">
        <f t="shared" si="4"/>
        <v>96.659969864389751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258.81</v>
      </c>
      <c r="H48" s="66">
        <v>2874</v>
      </c>
      <c r="I48" s="66">
        <v>2768</v>
      </c>
      <c r="J48" s="66">
        <v>2767.59</v>
      </c>
      <c r="K48" s="66">
        <f t="shared" si="3"/>
        <v>1069.3520343108844</v>
      </c>
      <c r="L48" s="66">
        <f t="shared" si="4"/>
        <v>99.985187861271683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94512.23</v>
      </c>
      <c r="H49" s="66">
        <v>96224</v>
      </c>
      <c r="I49" s="66">
        <v>103416</v>
      </c>
      <c r="J49" s="66">
        <v>103415.58</v>
      </c>
      <c r="K49" s="66">
        <f t="shared" si="3"/>
        <v>109.42031523327722</v>
      </c>
      <c r="L49" s="66">
        <f t="shared" si="4"/>
        <v>99.999593873288461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0</v>
      </c>
      <c r="H50" s="66">
        <v>40</v>
      </c>
      <c r="I50" s="66">
        <v>20</v>
      </c>
      <c r="J50" s="66">
        <v>19.920000000000002</v>
      </c>
      <c r="K50" s="66" t="e">
        <f t="shared" si="3"/>
        <v>#DIV/0!</v>
      </c>
      <c r="L50" s="66">
        <f t="shared" si="4"/>
        <v>99.6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4519.21</v>
      </c>
      <c r="H51" s="66">
        <v>5269</v>
      </c>
      <c r="I51" s="66">
        <v>4438</v>
      </c>
      <c r="J51" s="66">
        <v>4437.72</v>
      </c>
      <c r="K51" s="66">
        <f t="shared" si="3"/>
        <v>98.196808734269922</v>
      </c>
      <c r="L51" s="66">
        <f t="shared" si="4"/>
        <v>99.99369085173501</v>
      </c>
    </row>
    <row r="52" spans="2:12" x14ac:dyDescent="0.25">
      <c r="B52" s="65"/>
      <c r="C52" s="65"/>
      <c r="D52" s="65" t="s">
        <v>126</v>
      </c>
      <c r="E52" s="65"/>
      <c r="F52" s="65" t="s">
        <v>127</v>
      </c>
      <c r="G52" s="65">
        <f>G53</f>
        <v>952.63</v>
      </c>
      <c r="H52" s="65">
        <f>H53</f>
        <v>1325</v>
      </c>
      <c r="I52" s="65">
        <f>I53</f>
        <v>1441</v>
      </c>
      <c r="J52" s="65">
        <f>J53</f>
        <v>1440.49</v>
      </c>
      <c r="K52" s="65">
        <f t="shared" si="3"/>
        <v>151.21190808603549</v>
      </c>
      <c r="L52" s="65">
        <f t="shared" si="4"/>
        <v>99.964607911172791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952.63</v>
      </c>
      <c r="H53" s="66">
        <v>1325</v>
      </c>
      <c r="I53" s="66">
        <v>1441</v>
      </c>
      <c r="J53" s="66">
        <v>1440.49</v>
      </c>
      <c r="K53" s="66">
        <f t="shared" si="3"/>
        <v>151.21190808603549</v>
      </c>
      <c r="L53" s="66">
        <f t="shared" si="4"/>
        <v>99.964607911172791</v>
      </c>
    </row>
    <row r="54" spans="2:12" x14ac:dyDescent="0.25">
      <c r="B54" s="65"/>
      <c r="C54" s="65"/>
      <c r="D54" s="65" t="s">
        <v>130</v>
      </c>
      <c r="E54" s="65"/>
      <c r="F54" s="65" t="s">
        <v>131</v>
      </c>
      <c r="G54" s="65">
        <f>G55</f>
        <v>81.31</v>
      </c>
      <c r="H54" s="65">
        <f>H55</f>
        <v>362</v>
      </c>
      <c r="I54" s="65">
        <f>I55</f>
        <v>225</v>
      </c>
      <c r="J54" s="65">
        <f>J55</f>
        <v>224.09</v>
      </c>
      <c r="K54" s="65">
        <f t="shared" si="3"/>
        <v>275.59955725003073</v>
      </c>
      <c r="L54" s="65">
        <f t="shared" si="4"/>
        <v>99.595555555555549</v>
      </c>
    </row>
    <row r="55" spans="2:12" x14ac:dyDescent="0.25">
      <c r="B55" s="66"/>
      <c r="C55" s="66"/>
      <c r="D55" s="66"/>
      <c r="E55" s="66" t="s">
        <v>132</v>
      </c>
      <c r="F55" s="66" t="s">
        <v>131</v>
      </c>
      <c r="G55" s="66">
        <v>81.31</v>
      </c>
      <c r="H55" s="66">
        <v>362</v>
      </c>
      <c r="I55" s="66">
        <v>225</v>
      </c>
      <c r="J55" s="66">
        <v>224.09</v>
      </c>
      <c r="K55" s="66">
        <f t="shared" si="3"/>
        <v>275.59955725003073</v>
      </c>
      <c r="L55" s="66">
        <f t="shared" si="4"/>
        <v>99.595555555555549</v>
      </c>
    </row>
    <row r="56" spans="2:12" x14ac:dyDescent="0.25">
      <c r="B56" s="65"/>
      <c r="C56" s="65" t="s">
        <v>133</v>
      </c>
      <c r="D56" s="65"/>
      <c r="E56" s="65"/>
      <c r="F56" s="65" t="s">
        <v>134</v>
      </c>
      <c r="G56" s="65">
        <f t="shared" ref="G56:J57" si="5">G57</f>
        <v>220.65</v>
      </c>
      <c r="H56" s="65">
        <f t="shared" si="5"/>
        <v>522</v>
      </c>
      <c r="I56" s="65">
        <f t="shared" si="5"/>
        <v>485</v>
      </c>
      <c r="J56" s="65">
        <f t="shared" si="5"/>
        <v>485</v>
      </c>
      <c r="K56" s="65">
        <f t="shared" si="3"/>
        <v>219.80512123272149</v>
      </c>
      <c r="L56" s="65">
        <f t="shared" si="4"/>
        <v>100</v>
      </c>
    </row>
    <row r="57" spans="2:12" x14ac:dyDescent="0.25">
      <c r="B57" s="65"/>
      <c r="C57" s="65"/>
      <c r="D57" s="65" t="s">
        <v>135</v>
      </c>
      <c r="E57" s="65"/>
      <c r="F57" s="65" t="s">
        <v>136</v>
      </c>
      <c r="G57" s="65">
        <f t="shared" si="5"/>
        <v>220.65</v>
      </c>
      <c r="H57" s="65">
        <f t="shared" si="5"/>
        <v>522</v>
      </c>
      <c r="I57" s="65">
        <f t="shared" si="5"/>
        <v>485</v>
      </c>
      <c r="J57" s="65">
        <f t="shared" si="5"/>
        <v>485</v>
      </c>
      <c r="K57" s="65">
        <f t="shared" si="3"/>
        <v>219.80512123272149</v>
      </c>
      <c r="L57" s="65">
        <f t="shared" si="4"/>
        <v>100</v>
      </c>
    </row>
    <row r="58" spans="2:12" x14ac:dyDescent="0.25">
      <c r="B58" s="66"/>
      <c r="C58" s="66"/>
      <c r="D58" s="66"/>
      <c r="E58" s="66" t="s">
        <v>137</v>
      </c>
      <c r="F58" s="66" t="s">
        <v>138</v>
      </c>
      <c r="G58" s="66">
        <v>220.65</v>
      </c>
      <c r="H58" s="66">
        <v>522</v>
      </c>
      <c r="I58" s="66">
        <v>485</v>
      </c>
      <c r="J58" s="66">
        <v>485</v>
      </c>
      <c r="K58" s="66">
        <f t="shared" si="3"/>
        <v>219.80512123272149</v>
      </c>
      <c r="L58" s="66">
        <f t="shared" si="4"/>
        <v>100</v>
      </c>
    </row>
    <row r="59" spans="2:12" x14ac:dyDescent="0.25">
      <c r="B59" s="65" t="s">
        <v>139</v>
      </c>
      <c r="C59" s="65"/>
      <c r="D59" s="65"/>
      <c r="E59" s="65"/>
      <c r="F59" s="65" t="s">
        <v>140</v>
      </c>
      <c r="G59" s="65">
        <f t="shared" ref="G59:J61" si="6">G60</f>
        <v>296.04000000000002</v>
      </c>
      <c r="H59" s="65">
        <f t="shared" si="6"/>
        <v>265</v>
      </c>
      <c r="I59" s="65">
        <f t="shared" si="6"/>
        <v>265</v>
      </c>
      <c r="J59" s="65">
        <f t="shared" si="6"/>
        <v>176.09</v>
      </c>
      <c r="K59" s="65">
        <f t="shared" si="3"/>
        <v>59.481826780164837</v>
      </c>
      <c r="L59" s="65">
        <f t="shared" si="4"/>
        <v>66.449056603773585</v>
      </c>
    </row>
    <row r="60" spans="2:12" x14ac:dyDescent="0.25">
      <c r="B60" s="65"/>
      <c r="C60" s="65" t="s">
        <v>141</v>
      </c>
      <c r="D60" s="65"/>
      <c r="E60" s="65"/>
      <c r="F60" s="65" t="s">
        <v>142</v>
      </c>
      <c r="G60" s="65">
        <f t="shared" si="6"/>
        <v>296.04000000000002</v>
      </c>
      <c r="H60" s="65">
        <f t="shared" si="6"/>
        <v>265</v>
      </c>
      <c r="I60" s="65">
        <f t="shared" si="6"/>
        <v>265</v>
      </c>
      <c r="J60" s="65">
        <f t="shared" si="6"/>
        <v>176.09</v>
      </c>
      <c r="K60" s="65">
        <f t="shared" si="3"/>
        <v>59.481826780164837</v>
      </c>
      <c r="L60" s="65">
        <f t="shared" si="4"/>
        <v>66.449056603773585</v>
      </c>
    </row>
    <row r="61" spans="2:12" x14ac:dyDescent="0.25">
      <c r="B61" s="65"/>
      <c r="C61" s="65"/>
      <c r="D61" s="65" t="s">
        <v>143</v>
      </c>
      <c r="E61" s="65"/>
      <c r="F61" s="65" t="s">
        <v>144</v>
      </c>
      <c r="G61" s="65">
        <f t="shared" si="6"/>
        <v>296.04000000000002</v>
      </c>
      <c r="H61" s="65">
        <f t="shared" si="6"/>
        <v>265</v>
      </c>
      <c r="I61" s="65">
        <f t="shared" si="6"/>
        <v>265</v>
      </c>
      <c r="J61" s="65">
        <f t="shared" si="6"/>
        <v>176.09</v>
      </c>
      <c r="K61" s="65">
        <f t="shared" si="3"/>
        <v>59.481826780164837</v>
      </c>
      <c r="L61" s="65">
        <f t="shared" si="4"/>
        <v>66.449056603773585</v>
      </c>
    </row>
    <row r="62" spans="2:12" x14ac:dyDescent="0.25">
      <c r="B62" s="66"/>
      <c r="C62" s="66"/>
      <c r="D62" s="66"/>
      <c r="E62" s="66" t="s">
        <v>145</v>
      </c>
      <c r="F62" s="66" t="s">
        <v>146</v>
      </c>
      <c r="G62" s="66">
        <v>296.04000000000002</v>
      </c>
      <c r="H62" s="66">
        <v>265</v>
      </c>
      <c r="I62" s="66">
        <v>265</v>
      </c>
      <c r="J62" s="66">
        <v>176.09</v>
      </c>
      <c r="K62" s="66">
        <f t="shared" si="3"/>
        <v>59.481826780164837</v>
      </c>
      <c r="L62" s="66">
        <f t="shared" si="4"/>
        <v>66.449056603773585</v>
      </c>
    </row>
    <row r="63" spans="2:12" x14ac:dyDescent="0.25">
      <c r="B63" s="65"/>
      <c r="C63" s="66"/>
      <c r="D63" s="67"/>
      <c r="E63" s="68"/>
      <c r="F63" s="8"/>
      <c r="G63" s="65"/>
      <c r="H63" s="65"/>
      <c r="I63" s="65"/>
      <c r="J63" s="65"/>
      <c r="K63" s="70"/>
      <c r="L63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30" sqref="C3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625776.43000000005</v>
      </c>
      <c r="D6" s="71">
        <f>D7+D9</f>
        <v>792926.27</v>
      </c>
      <c r="E6" s="71">
        <f>E7+E9</f>
        <v>775035</v>
      </c>
      <c r="F6" s="71">
        <f>F7+F9</f>
        <v>774500.5</v>
      </c>
      <c r="G6" s="72">
        <f t="shared" ref="G6:G15" si="0">(F6*100)/C6</f>
        <v>123.76632657768845</v>
      </c>
      <c r="H6" s="72">
        <f t="shared" ref="H6:H15" si="1">(F6*100)/E6</f>
        <v>99.931035372596071</v>
      </c>
    </row>
    <row r="7" spans="1:8" x14ac:dyDescent="0.25">
      <c r="A7"/>
      <c r="B7" s="8" t="s">
        <v>147</v>
      </c>
      <c r="C7" s="71">
        <f>C8</f>
        <v>625340.30000000005</v>
      </c>
      <c r="D7" s="71">
        <f>D8</f>
        <v>792263.27</v>
      </c>
      <c r="E7" s="71">
        <f>E8</f>
        <v>774372</v>
      </c>
      <c r="F7" s="71">
        <f>F8</f>
        <v>774265.39</v>
      </c>
      <c r="G7" s="72">
        <f t="shared" si="0"/>
        <v>123.81504758289206</v>
      </c>
      <c r="H7" s="72">
        <f t="shared" si="1"/>
        <v>99.986232715025849</v>
      </c>
    </row>
    <row r="8" spans="1:8" x14ac:dyDescent="0.25">
      <c r="A8"/>
      <c r="B8" s="16" t="s">
        <v>148</v>
      </c>
      <c r="C8" s="73">
        <v>625340.30000000005</v>
      </c>
      <c r="D8" s="73">
        <v>792263.27</v>
      </c>
      <c r="E8" s="73">
        <v>774372</v>
      </c>
      <c r="F8" s="74">
        <v>774265.39</v>
      </c>
      <c r="G8" s="70">
        <f t="shared" si="0"/>
        <v>123.81504758289206</v>
      </c>
      <c r="H8" s="70">
        <f t="shared" si="1"/>
        <v>99.986232715025849</v>
      </c>
    </row>
    <row r="9" spans="1:8" x14ac:dyDescent="0.25">
      <c r="A9"/>
      <c r="B9" s="8" t="s">
        <v>149</v>
      </c>
      <c r="C9" s="71">
        <f>C10</f>
        <v>436.13</v>
      </c>
      <c r="D9" s="71">
        <f>D10</f>
        <v>663</v>
      </c>
      <c r="E9" s="71">
        <f>E10</f>
        <v>663</v>
      </c>
      <c r="F9" s="71">
        <f>F10</f>
        <v>235.11</v>
      </c>
      <c r="G9" s="72">
        <f t="shared" si="0"/>
        <v>53.908238369293557</v>
      </c>
      <c r="H9" s="72">
        <f t="shared" si="1"/>
        <v>35.46153846153846</v>
      </c>
    </row>
    <row r="10" spans="1:8" x14ac:dyDescent="0.25">
      <c r="A10"/>
      <c r="B10" s="16" t="s">
        <v>150</v>
      </c>
      <c r="C10" s="73">
        <v>436.13</v>
      </c>
      <c r="D10" s="73">
        <v>663</v>
      </c>
      <c r="E10" s="73">
        <v>663</v>
      </c>
      <c r="F10" s="74">
        <v>235.11</v>
      </c>
      <c r="G10" s="70">
        <f t="shared" si="0"/>
        <v>53.908238369293557</v>
      </c>
      <c r="H10" s="70">
        <f t="shared" si="1"/>
        <v>35.46153846153846</v>
      </c>
    </row>
    <row r="11" spans="1:8" x14ac:dyDescent="0.25">
      <c r="B11" s="8" t="s">
        <v>33</v>
      </c>
      <c r="C11" s="75">
        <f>C12+C14</f>
        <v>625776.43000000005</v>
      </c>
      <c r="D11" s="75">
        <f>D12+D14</f>
        <v>792926.27</v>
      </c>
      <c r="E11" s="75">
        <f>E12+E14</f>
        <v>775035</v>
      </c>
      <c r="F11" s="75">
        <f>F12+F14</f>
        <v>774500.5</v>
      </c>
      <c r="G11" s="72">
        <f t="shared" si="0"/>
        <v>123.76632657768845</v>
      </c>
      <c r="H11" s="72">
        <f t="shared" si="1"/>
        <v>99.931035372596071</v>
      </c>
    </row>
    <row r="12" spans="1:8" x14ac:dyDescent="0.25">
      <c r="A12"/>
      <c r="B12" s="8" t="s">
        <v>147</v>
      </c>
      <c r="C12" s="75">
        <f>C13</f>
        <v>625340.30000000005</v>
      </c>
      <c r="D12" s="75">
        <f>D13</f>
        <v>792263.27</v>
      </c>
      <c r="E12" s="75">
        <f>E13</f>
        <v>774372</v>
      </c>
      <c r="F12" s="75">
        <f>F13</f>
        <v>774265.39</v>
      </c>
      <c r="G12" s="72">
        <f t="shared" si="0"/>
        <v>123.81504758289206</v>
      </c>
      <c r="H12" s="72">
        <f t="shared" si="1"/>
        <v>99.986232715025849</v>
      </c>
    </row>
    <row r="13" spans="1:8" x14ac:dyDescent="0.25">
      <c r="A13"/>
      <c r="B13" s="16" t="s">
        <v>148</v>
      </c>
      <c r="C13" s="73">
        <v>625340.30000000005</v>
      </c>
      <c r="D13" s="73">
        <v>792263.27</v>
      </c>
      <c r="E13" s="76">
        <v>774372</v>
      </c>
      <c r="F13" s="74">
        <v>774265.39</v>
      </c>
      <c r="G13" s="70">
        <f t="shared" si="0"/>
        <v>123.81504758289206</v>
      </c>
      <c r="H13" s="70">
        <f t="shared" si="1"/>
        <v>99.986232715025849</v>
      </c>
    </row>
    <row r="14" spans="1:8" x14ac:dyDescent="0.25">
      <c r="A14"/>
      <c r="B14" s="8" t="s">
        <v>149</v>
      </c>
      <c r="C14" s="75">
        <f>C15</f>
        <v>436.13</v>
      </c>
      <c r="D14" s="75">
        <f>D15</f>
        <v>663</v>
      </c>
      <c r="E14" s="75">
        <f>E15</f>
        <v>663</v>
      </c>
      <c r="F14" s="75">
        <f>F15</f>
        <v>235.11</v>
      </c>
      <c r="G14" s="72">
        <f t="shared" si="0"/>
        <v>53.908238369293557</v>
      </c>
      <c r="H14" s="72">
        <f t="shared" si="1"/>
        <v>35.46153846153846</v>
      </c>
    </row>
    <row r="15" spans="1:8" x14ac:dyDescent="0.25">
      <c r="A15"/>
      <c r="B15" s="16" t="s">
        <v>150</v>
      </c>
      <c r="C15" s="73">
        <v>436.13</v>
      </c>
      <c r="D15" s="73">
        <v>663</v>
      </c>
      <c r="E15" s="76">
        <v>663</v>
      </c>
      <c r="F15" s="74">
        <v>235.11</v>
      </c>
      <c r="G15" s="70">
        <f t="shared" si="0"/>
        <v>53.908238369293557</v>
      </c>
      <c r="H15" s="70">
        <f t="shared" si="1"/>
        <v>35.46153846153846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27" sqref="C2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625776.43000000005</v>
      </c>
      <c r="D6" s="75">
        <f t="shared" si="0"/>
        <v>792926.27</v>
      </c>
      <c r="E6" s="75">
        <f t="shared" si="0"/>
        <v>775035</v>
      </c>
      <c r="F6" s="75">
        <f t="shared" si="0"/>
        <v>774500.5</v>
      </c>
      <c r="G6" s="70">
        <f>(F6*100)/C6</f>
        <v>123.76632657768845</v>
      </c>
      <c r="H6" s="70">
        <f>(F6*100)/E6</f>
        <v>99.931035372596071</v>
      </c>
    </row>
    <row r="7" spans="2:8" x14ac:dyDescent="0.25">
      <c r="B7" s="8" t="s">
        <v>151</v>
      </c>
      <c r="C7" s="75">
        <f t="shared" si="0"/>
        <v>625776.43000000005</v>
      </c>
      <c r="D7" s="75">
        <f t="shared" si="0"/>
        <v>792926.27</v>
      </c>
      <c r="E7" s="75">
        <f t="shared" si="0"/>
        <v>775035</v>
      </c>
      <c r="F7" s="75">
        <f t="shared" si="0"/>
        <v>774500.5</v>
      </c>
      <c r="G7" s="70">
        <f>(F7*100)/C7</f>
        <v>123.76632657768845</v>
      </c>
      <c r="H7" s="70">
        <f>(F7*100)/E7</f>
        <v>99.931035372596071</v>
      </c>
    </row>
    <row r="8" spans="2:8" x14ac:dyDescent="0.25">
      <c r="B8" s="11" t="s">
        <v>152</v>
      </c>
      <c r="C8" s="73">
        <v>625776.43000000005</v>
      </c>
      <c r="D8" s="73">
        <v>792926.27</v>
      </c>
      <c r="E8" s="73">
        <v>775035</v>
      </c>
      <c r="F8" s="74">
        <v>774500.5</v>
      </c>
      <c r="G8" s="70">
        <f>(F8*100)/C8</f>
        <v>123.76632657768845</v>
      </c>
      <c r="H8" s="70">
        <f>(F8*100)/E8</f>
        <v>99.931035372596071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33" sqref="H3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D29" sqref="D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2"/>
  <sheetViews>
    <sheetView tabSelected="1" topLeftCell="A31" zoomScaleNormal="100" workbookViewId="0">
      <selection activeCell="G47" sqref="G46:G4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153</v>
      </c>
      <c r="C1" s="39"/>
    </row>
    <row r="2" spans="1:6" ht="15" customHeight="1" x14ac:dyDescent="0.2">
      <c r="A2" s="41" t="s">
        <v>35</v>
      </c>
      <c r="B2" s="42" t="s">
        <v>154</v>
      </c>
      <c r="C2" s="39"/>
    </row>
    <row r="3" spans="1:6" s="39" customFormat="1" ht="43.5" customHeight="1" x14ac:dyDescent="0.2">
      <c r="A3" s="43" t="s">
        <v>36</v>
      </c>
      <c r="B3" s="37" t="s">
        <v>163</v>
      </c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155</v>
      </c>
      <c r="B7" s="46"/>
      <c r="C7" s="77">
        <f>C11</f>
        <v>792263.27</v>
      </c>
      <c r="D7" s="77">
        <f>D11</f>
        <v>774372</v>
      </c>
      <c r="E7" s="77">
        <f>E11</f>
        <v>774265.39</v>
      </c>
      <c r="F7" s="77">
        <f>(E7*100)/D7</f>
        <v>99.986232715025849</v>
      </c>
    </row>
    <row r="8" spans="1:6" x14ac:dyDescent="0.2">
      <c r="A8" s="47" t="s">
        <v>73</v>
      </c>
      <c r="B8" s="46"/>
      <c r="C8" s="77">
        <f>C52</f>
        <v>663</v>
      </c>
      <c r="D8" s="77">
        <f>D52</f>
        <v>663</v>
      </c>
      <c r="E8" s="77">
        <f>E52</f>
        <v>235.11</v>
      </c>
      <c r="F8" s="77">
        <f>(E8*100)/D8</f>
        <v>35.46153846153846</v>
      </c>
    </row>
    <row r="9" spans="1:6" s="57" customFormat="1" x14ac:dyDescent="0.2"/>
    <row r="10" spans="1:6" ht="38.25" x14ac:dyDescent="0.2">
      <c r="A10" s="47" t="s">
        <v>156</v>
      </c>
      <c r="B10" s="47" t="s">
        <v>157</v>
      </c>
      <c r="C10" s="47" t="s">
        <v>47</v>
      </c>
      <c r="D10" s="47" t="s">
        <v>158</v>
      </c>
      <c r="E10" s="47" t="s">
        <v>159</v>
      </c>
      <c r="F10" s="47" t="s">
        <v>160</v>
      </c>
    </row>
    <row r="11" spans="1:6" x14ac:dyDescent="0.2">
      <c r="A11" s="48" t="s">
        <v>155</v>
      </c>
      <c r="B11" s="48" t="s">
        <v>161</v>
      </c>
      <c r="C11" s="78">
        <f>C12</f>
        <v>792263.27</v>
      </c>
      <c r="D11" s="78">
        <f>D12</f>
        <v>774372</v>
      </c>
      <c r="E11" s="78">
        <f>E12</f>
        <v>774265.39</v>
      </c>
      <c r="F11" s="79">
        <f>(E11*100)/D11</f>
        <v>99.986232715025849</v>
      </c>
    </row>
    <row r="12" spans="1:6" x14ac:dyDescent="0.2">
      <c r="A12" s="49" t="s">
        <v>71</v>
      </c>
      <c r="B12" s="50" t="s">
        <v>72</v>
      </c>
      <c r="C12" s="80">
        <f>C13+C21+C44</f>
        <v>792263.27</v>
      </c>
      <c r="D12" s="80">
        <f>D13+D21+D44</f>
        <v>774372</v>
      </c>
      <c r="E12" s="80">
        <f>E13+E21+E44</f>
        <v>774265.39</v>
      </c>
      <c r="F12" s="81">
        <f>(E12*100)/D12</f>
        <v>99.986232715025849</v>
      </c>
    </row>
    <row r="13" spans="1:6" x14ac:dyDescent="0.2">
      <c r="A13" s="51" t="s">
        <v>73</v>
      </c>
      <c r="B13" s="52" t="s">
        <v>74</v>
      </c>
      <c r="C13" s="82">
        <f>C14+C17+C19</f>
        <v>614593.27</v>
      </c>
      <c r="D13" s="82">
        <f>D14+D17+D19</f>
        <v>611348</v>
      </c>
      <c r="E13" s="82">
        <f>E14+E17+E19</f>
        <v>611249.5</v>
      </c>
      <c r="F13" s="81">
        <f>(E13*100)/D13</f>
        <v>99.983888063754193</v>
      </c>
    </row>
    <row r="14" spans="1:6" x14ac:dyDescent="0.2">
      <c r="A14" s="53" t="s">
        <v>75</v>
      </c>
      <c r="B14" s="54" t="s">
        <v>76</v>
      </c>
      <c r="C14" s="83">
        <f>C15+C16</f>
        <v>512002.27</v>
      </c>
      <c r="D14" s="83">
        <f>D15+D16</f>
        <v>512421</v>
      </c>
      <c r="E14" s="83">
        <f>E15+E16</f>
        <v>512323.81</v>
      </c>
      <c r="F14" s="83">
        <f>(E14*100)/D14</f>
        <v>99.981033173894119</v>
      </c>
    </row>
    <row r="15" spans="1:6" x14ac:dyDescent="0.2">
      <c r="A15" s="55" t="s">
        <v>77</v>
      </c>
      <c r="B15" s="56" t="s">
        <v>78</v>
      </c>
      <c r="C15" s="84">
        <v>510409.27</v>
      </c>
      <c r="D15" s="84">
        <v>511000</v>
      </c>
      <c r="E15" s="84">
        <v>510902.94</v>
      </c>
      <c r="F15" s="84"/>
    </row>
    <row r="16" spans="1:6" x14ac:dyDescent="0.2">
      <c r="A16" s="55" t="s">
        <v>79</v>
      </c>
      <c r="B16" s="56" t="s">
        <v>80</v>
      </c>
      <c r="C16" s="84">
        <v>1593</v>
      </c>
      <c r="D16" s="84">
        <v>1421</v>
      </c>
      <c r="E16" s="84">
        <v>1420.87</v>
      </c>
      <c r="F16" s="84"/>
    </row>
    <row r="17" spans="1:6" x14ac:dyDescent="0.2">
      <c r="A17" s="53" t="s">
        <v>81</v>
      </c>
      <c r="B17" s="54" t="s">
        <v>82</v>
      </c>
      <c r="C17" s="83">
        <f>C18</f>
        <v>14980</v>
      </c>
      <c r="D17" s="83">
        <f>D18</f>
        <v>14393</v>
      </c>
      <c r="E17" s="83">
        <f>E18</f>
        <v>14392.26</v>
      </c>
      <c r="F17" s="83">
        <f>(E17*100)/D17</f>
        <v>99.994858611825194</v>
      </c>
    </row>
    <row r="18" spans="1:6" x14ac:dyDescent="0.2">
      <c r="A18" s="55" t="s">
        <v>83</v>
      </c>
      <c r="B18" s="56" t="s">
        <v>82</v>
      </c>
      <c r="C18" s="84">
        <v>14980</v>
      </c>
      <c r="D18" s="84">
        <v>14393</v>
      </c>
      <c r="E18" s="84">
        <v>14392.26</v>
      </c>
      <c r="F18" s="84"/>
    </row>
    <row r="19" spans="1:6" x14ac:dyDescent="0.2">
      <c r="A19" s="53" t="s">
        <v>84</v>
      </c>
      <c r="B19" s="54" t="s">
        <v>85</v>
      </c>
      <c r="C19" s="83">
        <f>C20</f>
        <v>87611</v>
      </c>
      <c r="D19" s="83">
        <f>D20</f>
        <v>84534</v>
      </c>
      <c r="E19" s="83">
        <f>E20</f>
        <v>84533.43</v>
      </c>
      <c r="F19" s="83">
        <f>(E19*100)/D19</f>
        <v>99.999325715096887</v>
      </c>
    </row>
    <row r="20" spans="1:6" x14ac:dyDescent="0.2">
      <c r="A20" s="55" t="s">
        <v>86</v>
      </c>
      <c r="B20" s="56" t="s">
        <v>87</v>
      </c>
      <c r="C20" s="84">
        <v>87611</v>
      </c>
      <c r="D20" s="84">
        <v>84534</v>
      </c>
      <c r="E20" s="84">
        <v>84533.43</v>
      </c>
      <c r="F20" s="84"/>
    </row>
    <row r="21" spans="1:6" x14ac:dyDescent="0.2">
      <c r="A21" s="51" t="s">
        <v>88</v>
      </c>
      <c r="B21" s="52" t="s">
        <v>89</v>
      </c>
      <c r="C21" s="82">
        <f>C22+C26+C30+C40+C42</f>
        <v>177148</v>
      </c>
      <c r="D21" s="82">
        <f>D22+D26+D30+D40+D42</f>
        <v>162539</v>
      </c>
      <c r="E21" s="82">
        <f>E22+E26+E30+E40+E42</f>
        <v>162530.88999999998</v>
      </c>
      <c r="F21" s="81">
        <f>(E21*100)/D21</f>
        <v>99.99501042826644</v>
      </c>
    </row>
    <row r="22" spans="1:6" x14ac:dyDescent="0.2">
      <c r="A22" s="53" t="s">
        <v>90</v>
      </c>
      <c r="B22" s="54" t="s">
        <v>91</v>
      </c>
      <c r="C22" s="83">
        <f>C23+C24+C25</f>
        <v>21242</v>
      </c>
      <c r="D22" s="83">
        <f>D23+D24+D25</f>
        <v>16063</v>
      </c>
      <c r="E22" s="83">
        <f>E23+E24+E25</f>
        <v>16061.47</v>
      </c>
      <c r="F22" s="83">
        <f>(E22*100)/D22</f>
        <v>99.990475004669122</v>
      </c>
    </row>
    <row r="23" spans="1:6" x14ac:dyDescent="0.2">
      <c r="A23" s="55" t="s">
        <v>92</v>
      </c>
      <c r="B23" s="56" t="s">
        <v>93</v>
      </c>
      <c r="C23" s="84">
        <v>7439</v>
      </c>
      <c r="D23" s="84">
        <v>6362</v>
      </c>
      <c r="E23" s="84">
        <v>6361.25</v>
      </c>
      <c r="F23" s="84"/>
    </row>
    <row r="24" spans="1:6" ht="25.5" x14ac:dyDescent="0.2">
      <c r="A24" s="55" t="s">
        <v>94</v>
      </c>
      <c r="B24" s="56" t="s">
        <v>95</v>
      </c>
      <c r="C24" s="84">
        <v>13272</v>
      </c>
      <c r="D24" s="84">
        <v>9541</v>
      </c>
      <c r="E24" s="84">
        <v>9540.2199999999993</v>
      </c>
      <c r="F24" s="84"/>
    </row>
    <row r="25" spans="1:6" x14ac:dyDescent="0.2">
      <c r="A25" s="55" t="s">
        <v>96</v>
      </c>
      <c r="B25" s="56" t="s">
        <v>97</v>
      </c>
      <c r="C25" s="84">
        <v>531</v>
      </c>
      <c r="D25" s="84">
        <v>160</v>
      </c>
      <c r="E25" s="84">
        <v>160</v>
      </c>
      <c r="F25" s="84"/>
    </row>
    <row r="26" spans="1:6" x14ac:dyDescent="0.2">
      <c r="A26" s="53" t="s">
        <v>98</v>
      </c>
      <c r="B26" s="54" t="s">
        <v>99</v>
      </c>
      <c r="C26" s="83">
        <f>C27+C28+C29</f>
        <v>25130</v>
      </c>
      <c r="D26" s="83">
        <f>D27+D28+D29</f>
        <v>14320</v>
      </c>
      <c r="E26" s="83">
        <f>E27+E28+E29</f>
        <v>14317.77</v>
      </c>
      <c r="F26" s="83">
        <f>(E26*100)/D26</f>
        <v>99.984427374301674</v>
      </c>
    </row>
    <row r="27" spans="1:6" x14ac:dyDescent="0.2">
      <c r="A27" s="55" t="s">
        <v>100</v>
      </c>
      <c r="B27" s="56" t="s">
        <v>101</v>
      </c>
      <c r="C27" s="84">
        <v>14600</v>
      </c>
      <c r="D27" s="84">
        <v>11060</v>
      </c>
      <c r="E27" s="84">
        <v>11059.26</v>
      </c>
      <c r="F27" s="84"/>
    </row>
    <row r="28" spans="1:6" x14ac:dyDescent="0.2">
      <c r="A28" s="55" t="s">
        <v>102</v>
      </c>
      <c r="B28" s="56" t="s">
        <v>103</v>
      </c>
      <c r="C28" s="84">
        <v>10149</v>
      </c>
      <c r="D28" s="84">
        <v>2957</v>
      </c>
      <c r="E28" s="84">
        <v>2956.44</v>
      </c>
      <c r="F28" s="84"/>
    </row>
    <row r="29" spans="1:6" x14ac:dyDescent="0.2">
      <c r="A29" s="55" t="s">
        <v>104</v>
      </c>
      <c r="B29" s="56" t="s">
        <v>105</v>
      </c>
      <c r="C29" s="84">
        <v>381</v>
      </c>
      <c r="D29" s="84">
        <v>303</v>
      </c>
      <c r="E29" s="84">
        <v>302.07</v>
      </c>
      <c r="F29" s="84"/>
    </row>
    <row r="30" spans="1:6" x14ac:dyDescent="0.2">
      <c r="A30" s="53" t="s">
        <v>106</v>
      </c>
      <c r="B30" s="54" t="s">
        <v>107</v>
      </c>
      <c r="C30" s="83">
        <f>C31+C32+C33+C34+C35+C36+C37+C38+C39</f>
        <v>129089</v>
      </c>
      <c r="D30" s="83">
        <f>D31+D32+D33+D34+D35+D36+D37+D38+D39</f>
        <v>130490</v>
      </c>
      <c r="E30" s="83">
        <f>E31+E32+E33+E34+E35+E36+E37+E38+E39</f>
        <v>130487.07</v>
      </c>
      <c r="F30" s="83">
        <f>(E30*100)/D30</f>
        <v>99.997754617212053</v>
      </c>
    </row>
    <row r="31" spans="1:6" x14ac:dyDescent="0.2">
      <c r="A31" s="55" t="s">
        <v>108</v>
      </c>
      <c r="B31" s="56" t="s">
        <v>109</v>
      </c>
      <c r="C31" s="84">
        <v>15832</v>
      </c>
      <c r="D31" s="84">
        <v>12331</v>
      </c>
      <c r="E31" s="84">
        <v>12330.5</v>
      </c>
      <c r="F31" s="84"/>
    </row>
    <row r="32" spans="1:6" x14ac:dyDescent="0.2">
      <c r="A32" s="55" t="s">
        <v>110</v>
      </c>
      <c r="B32" s="56" t="s">
        <v>111</v>
      </c>
      <c r="C32" s="84">
        <v>1982</v>
      </c>
      <c r="D32" s="84">
        <v>1172</v>
      </c>
      <c r="E32" s="84">
        <v>1171.3</v>
      </c>
      <c r="F32" s="84"/>
    </row>
    <row r="33" spans="1:6" x14ac:dyDescent="0.2">
      <c r="A33" s="55" t="s">
        <v>112</v>
      </c>
      <c r="B33" s="56" t="s">
        <v>113</v>
      </c>
      <c r="C33" s="84">
        <v>1567</v>
      </c>
      <c r="D33" s="84">
        <v>1567</v>
      </c>
      <c r="E33" s="84">
        <v>1566.79</v>
      </c>
      <c r="F33" s="84"/>
    </row>
    <row r="34" spans="1:6" x14ac:dyDescent="0.2">
      <c r="A34" s="55" t="s">
        <v>114</v>
      </c>
      <c r="B34" s="56" t="s">
        <v>115</v>
      </c>
      <c r="C34" s="84">
        <v>1483</v>
      </c>
      <c r="D34" s="84">
        <v>929</v>
      </c>
      <c r="E34" s="84">
        <v>928.67</v>
      </c>
      <c r="F34" s="84"/>
    </row>
    <row r="35" spans="1:6" x14ac:dyDescent="0.2">
      <c r="A35" s="55" t="s">
        <v>116</v>
      </c>
      <c r="B35" s="56" t="s">
        <v>117</v>
      </c>
      <c r="C35" s="84">
        <v>3818</v>
      </c>
      <c r="D35" s="84">
        <v>3849</v>
      </c>
      <c r="E35" s="84">
        <v>3849</v>
      </c>
      <c r="F35" s="84"/>
    </row>
    <row r="36" spans="1:6" x14ac:dyDescent="0.2">
      <c r="A36" s="55" t="s">
        <v>118</v>
      </c>
      <c r="B36" s="56" t="s">
        <v>119</v>
      </c>
      <c r="C36" s="84">
        <v>2874</v>
      </c>
      <c r="D36" s="84">
        <v>2768</v>
      </c>
      <c r="E36" s="84">
        <v>2767.59</v>
      </c>
      <c r="F36" s="84"/>
    </row>
    <row r="37" spans="1:6" x14ac:dyDescent="0.2">
      <c r="A37" s="55" t="s">
        <v>120</v>
      </c>
      <c r="B37" s="56" t="s">
        <v>121</v>
      </c>
      <c r="C37" s="84">
        <v>96224</v>
      </c>
      <c r="D37" s="84">
        <v>103416</v>
      </c>
      <c r="E37" s="84">
        <v>103415.58</v>
      </c>
      <c r="F37" s="84"/>
    </row>
    <row r="38" spans="1:6" x14ac:dyDescent="0.2">
      <c r="A38" s="55" t="s">
        <v>122</v>
      </c>
      <c r="B38" s="56" t="s">
        <v>123</v>
      </c>
      <c r="C38" s="84">
        <v>40</v>
      </c>
      <c r="D38" s="84">
        <v>20</v>
      </c>
      <c r="E38" s="84">
        <v>19.920000000000002</v>
      </c>
      <c r="F38" s="84"/>
    </row>
    <row r="39" spans="1:6" x14ac:dyDescent="0.2">
      <c r="A39" s="55" t="s">
        <v>124</v>
      </c>
      <c r="B39" s="56" t="s">
        <v>125</v>
      </c>
      <c r="C39" s="84">
        <v>5269</v>
      </c>
      <c r="D39" s="84">
        <v>4438</v>
      </c>
      <c r="E39" s="84">
        <v>4437.72</v>
      </c>
      <c r="F39" s="84"/>
    </row>
    <row r="40" spans="1:6" x14ac:dyDescent="0.2">
      <c r="A40" s="53" t="s">
        <v>126</v>
      </c>
      <c r="B40" s="54" t="s">
        <v>127</v>
      </c>
      <c r="C40" s="83">
        <f>C41</f>
        <v>1325</v>
      </c>
      <c r="D40" s="83">
        <f>D41</f>
        <v>1441</v>
      </c>
      <c r="E40" s="83">
        <f>E41</f>
        <v>1440.49</v>
      </c>
      <c r="F40" s="83">
        <f>(E40*100)/D40</f>
        <v>99.964607911172791</v>
      </c>
    </row>
    <row r="41" spans="1:6" ht="25.5" x14ac:dyDescent="0.2">
      <c r="A41" s="55" t="s">
        <v>128</v>
      </c>
      <c r="B41" s="56" t="s">
        <v>129</v>
      </c>
      <c r="C41" s="84">
        <v>1325</v>
      </c>
      <c r="D41" s="84">
        <v>1441</v>
      </c>
      <c r="E41" s="84">
        <v>1440.49</v>
      </c>
      <c r="F41" s="84"/>
    </row>
    <row r="42" spans="1:6" x14ac:dyDescent="0.2">
      <c r="A42" s="53" t="s">
        <v>130</v>
      </c>
      <c r="B42" s="54" t="s">
        <v>131</v>
      </c>
      <c r="C42" s="83">
        <f>C43</f>
        <v>362</v>
      </c>
      <c r="D42" s="83">
        <f>D43</f>
        <v>225</v>
      </c>
      <c r="E42" s="83">
        <f>E43</f>
        <v>224.09</v>
      </c>
      <c r="F42" s="83">
        <f>(E42*100)/D42</f>
        <v>99.595555555555549</v>
      </c>
    </row>
    <row r="43" spans="1:6" x14ac:dyDescent="0.2">
      <c r="A43" s="55" t="s">
        <v>132</v>
      </c>
      <c r="B43" s="56" t="s">
        <v>131</v>
      </c>
      <c r="C43" s="84">
        <v>362</v>
      </c>
      <c r="D43" s="84">
        <v>225</v>
      </c>
      <c r="E43" s="84">
        <v>224.09</v>
      </c>
      <c r="F43" s="84"/>
    </row>
    <row r="44" spans="1:6" x14ac:dyDescent="0.2">
      <c r="A44" s="51" t="s">
        <v>133</v>
      </c>
      <c r="B44" s="52" t="s">
        <v>134</v>
      </c>
      <c r="C44" s="82">
        <f t="shared" ref="C44:E45" si="0">C45</f>
        <v>522</v>
      </c>
      <c r="D44" s="82">
        <f t="shared" si="0"/>
        <v>485</v>
      </c>
      <c r="E44" s="82">
        <f t="shared" si="0"/>
        <v>485</v>
      </c>
      <c r="F44" s="81">
        <f>(E44*100)/D44</f>
        <v>100</v>
      </c>
    </row>
    <row r="45" spans="1:6" x14ac:dyDescent="0.2">
      <c r="A45" s="53" t="s">
        <v>135</v>
      </c>
      <c r="B45" s="54" t="s">
        <v>136</v>
      </c>
      <c r="C45" s="83">
        <f t="shared" si="0"/>
        <v>522</v>
      </c>
      <c r="D45" s="83">
        <f t="shared" si="0"/>
        <v>485</v>
      </c>
      <c r="E45" s="83">
        <f t="shared" si="0"/>
        <v>485</v>
      </c>
      <c r="F45" s="83">
        <f>(E45*100)/D45</f>
        <v>100</v>
      </c>
    </row>
    <row r="46" spans="1:6" x14ac:dyDescent="0.2">
      <c r="A46" s="55" t="s">
        <v>137</v>
      </c>
      <c r="B46" s="56" t="s">
        <v>138</v>
      </c>
      <c r="C46" s="84">
        <v>522</v>
      </c>
      <c r="D46" s="84">
        <v>485</v>
      </c>
      <c r="E46" s="84">
        <v>485</v>
      </c>
      <c r="F46" s="84"/>
    </row>
    <row r="47" spans="1:6" x14ac:dyDescent="0.2">
      <c r="A47" s="49" t="s">
        <v>55</v>
      </c>
      <c r="B47" s="50" t="s">
        <v>56</v>
      </c>
      <c r="C47" s="80">
        <f t="shared" ref="C47:E48" si="1">C48</f>
        <v>792263.27</v>
      </c>
      <c r="D47" s="80">
        <f t="shared" si="1"/>
        <v>774372</v>
      </c>
      <c r="E47" s="80">
        <f t="shared" si="1"/>
        <v>774265.39</v>
      </c>
      <c r="F47" s="81">
        <f>(E47*100)/D47</f>
        <v>99.986232715025849</v>
      </c>
    </row>
    <row r="48" spans="1:6" x14ac:dyDescent="0.2">
      <c r="A48" s="51" t="s">
        <v>63</v>
      </c>
      <c r="B48" s="52" t="s">
        <v>64</v>
      </c>
      <c r="C48" s="82">
        <f t="shared" si="1"/>
        <v>792263.27</v>
      </c>
      <c r="D48" s="82">
        <f t="shared" si="1"/>
        <v>774372</v>
      </c>
      <c r="E48" s="82">
        <f t="shared" si="1"/>
        <v>774265.39</v>
      </c>
      <c r="F48" s="81">
        <f>(E48*100)/D48</f>
        <v>99.986232715025849</v>
      </c>
    </row>
    <row r="49" spans="1:6" ht="25.5" x14ac:dyDescent="0.2">
      <c r="A49" s="53" t="s">
        <v>65</v>
      </c>
      <c r="B49" s="54" t="s">
        <v>66</v>
      </c>
      <c r="C49" s="83">
        <f>C50+C51</f>
        <v>792263.27</v>
      </c>
      <c r="D49" s="83">
        <f>D50+D51</f>
        <v>774372</v>
      </c>
      <c r="E49" s="83">
        <f>E50+E51</f>
        <v>774265.39</v>
      </c>
      <c r="F49" s="83">
        <f>(E49*100)/D49</f>
        <v>99.986232715025849</v>
      </c>
    </row>
    <row r="50" spans="1:6" x14ac:dyDescent="0.2">
      <c r="A50" s="55" t="s">
        <v>67</v>
      </c>
      <c r="B50" s="56" t="s">
        <v>68</v>
      </c>
      <c r="C50" s="84">
        <v>792263.27</v>
      </c>
      <c r="D50" s="84">
        <v>774372</v>
      </c>
      <c r="E50" s="84">
        <v>774265.39</v>
      </c>
      <c r="F50" s="84"/>
    </row>
    <row r="51" spans="1:6" ht="25.5" x14ac:dyDescent="0.2">
      <c r="A51" s="55" t="s">
        <v>69</v>
      </c>
      <c r="B51" s="56" t="s">
        <v>70</v>
      </c>
      <c r="C51" s="84">
        <v>0</v>
      </c>
      <c r="D51" s="84">
        <v>0</v>
      </c>
      <c r="E51" s="84">
        <v>0</v>
      </c>
      <c r="F51" s="84"/>
    </row>
    <row r="52" spans="1:6" x14ac:dyDescent="0.2">
      <c r="A52" s="48" t="s">
        <v>73</v>
      </c>
      <c r="B52" s="48" t="s">
        <v>162</v>
      </c>
      <c r="C52" s="78">
        <f>C53+C59</f>
        <v>663</v>
      </c>
      <c r="D52" s="78">
        <f>D53+D59</f>
        <v>663</v>
      </c>
      <c r="E52" s="78">
        <f>E53+E59</f>
        <v>235.11</v>
      </c>
      <c r="F52" s="79">
        <f>(E52*100)/D52</f>
        <v>35.46153846153846</v>
      </c>
    </row>
    <row r="53" spans="1:6" x14ac:dyDescent="0.2">
      <c r="A53" s="49" t="s">
        <v>71</v>
      </c>
      <c r="B53" s="50" t="s">
        <v>72</v>
      </c>
      <c r="C53" s="80">
        <f>C54</f>
        <v>398</v>
      </c>
      <c r="D53" s="80">
        <f>D54</f>
        <v>398</v>
      </c>
      <c r="E53" s="80">
        <f>E54</f>
        <v>59.02</v>
      </c>
      <c r="F53" s="81">
        <f>(E53*100)/D53</f>
        <v>14.829145728643216</v>
      </c>
    </row>
    <row r="54" spans="1:6" x14ac:dyDescent="0.2">
      <c r="A54" s="51" t="s">
        <v>88</v>
      </c>
      <c r="B54" s="52" t="s">
        <v>89</v>
      </c>
      <c r="C54" s="82">
        <f>C55+C57</f>
        <v>398</v>
      </c>
      <c r="D54" s="82">
        <f>D55+D57</f>
        <v>398</v>
      </c>
      <c r="E54" s="82">
        <f>E55+E57</f>
        <v>59.02</v>
      </c>
      <c r="F54" s="81">
        <f>(E54*100)/D54</f>
        <v>14.829145728643216</v>
      </c>
    </row>
    <row r="55" spans="1:6" x14ac:dyDescent="0.2">
      <c r="A55" s="53" t="s">
        <v>98</v>
      </c>
      <c r="B55" s="54" t="s">
        <v>99</v>
      </c>
      <c r="C55" s="83">
        <f>C56</f>
        <v>265</v>
      </c>
      <c r="D55" s="83">
        <f>D56</f>
        <v>265</v>
      </c>
      <c r="E55" s="83">
        <f>E56</f>
        <v>59.02</v>
      </c>
      <c r="F55" s="83">
        <f>(E55*100)/D55</f>
        <v>22.271698113207549</v>
      </c>
    </row>
    <row r="56" spans="1:6" x14ac:dyDescent="0.2">
      <c r="A56" s="55" t="s">
        <v>100</v>
      </c>
      <c r="B56" s="56" t="s">
        <v>101</v>
      </c>
      <c r="C56" s="84">
        <v>265</v>
      </c>
      <c r="D56" s="84">
        <v>265</v>
      </c>
      <c r="E56" s="84">
        <v>59.02</v>
      </c>
      <c r="F56" s="84"/>
    </row>
    <row r="57" spans="1:6" x14ac:dyDescent="0.2">
      <c r="A57" s="53" t="s">
        <v>106</v>
      </c>
      <c r="B57" s="54" t="s">
        <v>107</v>
      </c>
      <c r="C57" s="83">
        <f>C58</f>
        <v>133</v>
      </c>
      <c r="D57" s="83">
        <f>D58</f>
        <v>133</v>
      </c>
      <c r="E57" s="83">
        <f>E58</f>
        <v>0</v>
      </c>
      <c r="F57" s="83">
        <f>(E57*100)/D57</f>
        <v>0</v>
      </c>
    </row>
    <row r="58" spans="1:6" x14ac:dyDescent="0.2">
      <c r="A58" s="55" t="s">
        <v>116</v>
      </c>
      <c r="B58" s="56" t="s">
        <v>117</v>
      </c>
      <c r="C58" s="84">
        <v>133</v>
      </c>
      <c r="D58" s="84">
        <v>133</v>
      </c>
      <c r="E58" s="84">
        <v>0</v>
      </c>
      <c r="F58" s="84"/>
    </row>
    <row r="59" spans="1:6" x14ac:dyDescent="0.2">
      <c r="A59" s="49" t="s">
        <v>139</v>
      </c>
      <c r="B59" s="50" t="s">
        <v>140</v>
      </c>
      <c r="C59" s="80">
        <f t="shared" ref="C59:E61" si="2">C60</f>
        <v>265</v>
      </c>
      <c r="D59" s="80">
        <f t="shared" si="2"/>
        <v>265</v>
      </c>
      <c r="E59" s="80">
        <f t="shared" si="2"/>
        <v>176.09</v>
      </c>
      <c r="F59" s="81">
        <f>(E59*100)/D59</f>
        <v>66.449056603773585</v>
      </c>
    </row>
    <row r="60" spans="1:6" x14ac:dyDescent="0.2">
      <c r="A60" s="51" t="s">
        <v>141</v>
      </c>
      <c r="B60" s="52" t="s">
        <v>142</v>
      </c>
      <c r="C60" s="82">
        <f t="shared" si="2"/>
        <v>265</v>
      </c>
      <c r="D60" s="82">
        <f t="shared" si="2"/>
        <v>265</v>
      </c>
      <c r="E60" s="82">
        <f t="shared" si="2"/>
        <v>176.09</v>
      </c>
      <c r="F60" s="81">
        <f>(E60*100)/D60</f>
        <v>66.449056603773585</v>
      </c>
    </row>
    <row r="61" spans="1:6" x14ac:dyDescent="0.2">
      <c r="A61" s="53" t="s">
        <v>143</v>
      </c>
      <c r="B61" s="54" t="s">
        <v>144</v>
      </c>
      <c r="C61" s="83">
        <f t="shared" si="2"/>
        <v>265</v>
      </c>
      <c r="D61" s="83">
        <f t="shared" si="2"/>
        <v>265</v>
      </c>
      <c r="E61" s="83">
        <f t="shared" si="2"/>
        <v>176.09</v>
      </c>
      <c r="F61" s="83">
        <f>(E61*100)/D61</f>
        <v>66.449056603773585</v>
      </c>
    </row>
    <row r="62" spans="1:6" x14ac:dyDescent="0.2">
      <c r="A62" s="55" t="s">
        <v>145</v>
      </c>
      <c r="B62" s="56" t="s">
        <v>146</v>
      </c>
      <c r="C62" s="84">
        <v>265</v>
      </c>
      <c r="D62" s="84">
        <v>265</v>
      </c>
      <c r="E62" s="84">
        <v>176.09</v>
      </c>
      <c r="F62" s="84"/>
    </row>
    <row r="63" spans="1:6" x14ac:dyDescent="0.2">
      <c r="A63" s="49" t="s">
        <v>55</v>
      </c>
      <c r="B63" s="50" t="s">
        <v>56</v>
      </c>
      <c r="C63" s="80">
        <f t="shared" ref="C63:E65" si="3">C64</f>
        <v>663</v>
      </c>
      <c r="D63" s="80">
        <f t="shared" si="3"/>
        <v>663</v>
      </c>
      <c r="E63" s="80">
        <f t="shared" si="3"/>
        <v>235.11</v>
      </c>
      <c r="F63" s="81">
        <f>(E63*100)/D63</f>
        <v>35.46153846153846</v>
      </c>
    </row>
    <row r="64" spans="1:6" x14ac:dyDescent="0.2">
      <c r="A64" s="51" t="s">
        <v>57</v>
      </c>
      <c r="B64" s="52" t="s">
        <v>58</v>
      </c>
      <c r="C64" s="82">
        <f t="shared" si="3"/>
        <v>663</v>
      </c>
      <c r="D64" s="82">
        <f t="shared" si="3"/>
        <v>663</v>
      </c>
      <c r="E64" s="82">
        <f t="shared" si="3"/>
        <v>235.11</v>
      </c>
      <c r="F64" s="81">
        <f>(E64*100)/D64</f>
        <v>35.46153846153846</v>
      </c>
    </row>
    <row r="65" spans="1:6" x14ac:dyDescent="0.2">
      <c r="A65" s="53" t="s">
        <v>59</v>
      </c>
      <c r="B65" s="54" t="s">
        <v>60</v>
      </c>
      <c r="C65" s="83">
        <f t="shared" si="3"/>
        <v>663</v>
      </c>
      <c r="D65" s="83">
        <f t="shared" si="3"/>
        <v>663</v>
      </c>
      <c r="E65" s="83">
        <f t="shared" si="3"/>
        <v>235.11</v>
      </c>
      <c r="F65" s="83">
        <f>(E65*100)/D65</f>
        <v>35.46153846153846</v>
      </c>
    </row>
    <row r="66" spans="1:6" x14ac:dyDescent="0.2">
      <c r="A66" s="55" t="s">
        <v>61</v>
      </c>
      <c r="B66" s="56" t="s">
        <v>62</v>
      </c>
      <c r="C66" s="84">
        <v>663</v>
      </c>
      <c r="D66" s="84">
        <v>663</v>
      </c>
      <c r="E66" s="84">
        <v>235.11</v>
      </c>
      <c r="F66" s="84"/>
    </row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pans="1:3" x14ac:dyDescent="0.2">
      <c r="A1249" s="40"/>
      <c r="B1249" s="40"/>
      <c r="C1249" s="40"/>
    </row>
    <row r="1250" spans="1:3" x14ac:dyDescent="0.2">
      <c r="A1250" s="40"/>
      <c r="B1250" s="40"/>
      <c r="C1250" s="40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Sanja Vuletić</cp:lastModifiedBy>
  <cp:lastPrinted>2024-03-28T08:19:57Z</cp:lastPrinted>
  <dcterms:created xsi:type="dcterms:W3CDTF">2022-08-12T12:51:27Z</dcterms:created>
  <dcterms:modified xsi:type="dcterms:W3CDTF">2024-03-28T08:21:42Z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