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G27" i="3"/>
  <c r="G69" i="3" l="1"/>
  <c r="G12" i="1" l="1"/>
  <c r="H12" i="1"/>
  <c r="I12" i="1"/>
  <c r="J12" i="1"/>
  <c r="L12" i="1" s="1"/>
  <c r="G15" i="1"/>
  <c r="H15" i="1"/>
  <c r="I15" i="1"/>
  <c r="J15" i="1"/>
  <c r="J16" i="1" s="1"/>
  <c r="I16" i="1"/>
  <c r="K12" i="1" l="1"/>
  <c r="H16" i="1"/>
  <c r="G16" i="1"/>
  <c r="K16" i="1" s="1"/>
  <c r="L16" i="1"/>
  <c r="L15" i="1"/>
  <c r="K15" i="1"/>
  <c r="L26" i="1"/>
  <c r="K26" i="1"/>
  <c r="H26" i="1"/>
  <c r="I26" i="1"/>
  <c r="I27" i="1" s="1"/>
  <c r="J26" i="1"/>
  <c r="J27" i="1" s="1"/>
  <c r="L27" i="1" s="1"/>
  <c r="G26" i="1"/>
  <c r="H23" i="1"/>
  <c r="I23" i="1"/>
  <c r="J23" i="1"/>
  <c r="L23" i="1" s="1"/>
  <c r="G23" i="1"/>
  <c r="K23" i="1" l="1"/>
  <c r="H27" i="1"/>
  <c r="G27" i="1"/>
  <c r="K27" i="1" s="1"/>
  <c r="E71" i="15"/>
  <c r="F71" i="15" s="1"/>
  <c r="D71" i="15"/>
  <c r="C71" i="15"/>
  <c r="C70" i="15" s="1"/>
  <c r="C69" i="15" s="1"/>
  <c r="E70" i="15"/>
  <c r="F70" i="15" s="1"/>
  <c r="D70" i="15"/>
  <c r="D69" i="15" s="1"/>
  <c r="E69" i="15"/>
  <c r="F69" i="15" s="1"/>
  <c r="E67" i="15"/>
  <c r="F67" i="15" s="1"/>
  <c r="D67" i="15"/>
  <c r="C67" i="15"/>
  <c r="F66" i="15"/>
  <c r="E66" i="15"/>
  <c r="D66" i="15"/>
  <c r="C66" i="15"/>
  <c r="C65" i="15" s="1"/>
  <c r="C64" i="15" s="1"/>
  <c r="C8" i="15" s="1"/>
  <c r="E65" i="15"/>
  <c r="E64" i="15" s="1"/>
  <c r="D65" i="15"/>
  <c r="D64" i="15" s="1"/>
  <c r="D8" i="15" s="1"/>
  <c r="F61" i="15"/>
  <c r="E61" i="15"/>
  <c r="D61" i="15"/>
  <c r="C61" i="15"/>
  <c r="C60" i="15" s="1"/>
  <c r="C59" i="15" s="1"/>
  <c r="E60" i="15"/>
  <c r="E59" i="15" s="1"/>
  <c r="D60" i="15"/>
  <c r="D59" i="15" s="1"/>
  <c r="E57" i="15"/>
  <c r="D57" i="15"/>
  <c r="F57" i="15" s="1"/>
  <c r="C57" i="15"/>
  <c r="E56" i="15"/>
  <c r="E55" i="15" s="1"/>
  <c r="F55" i="15" s="1"/>
  <c r="D56" i="15"/>
  <c r="D55" i="15" s="1"/>
  <c r="C56" i="15"/>
  <c r="C55" i="15" s="1"/>
  <c r="E52" i="15"/>
  <c r="F52" i="15" s="1"/>
  <c r="D52" i="15"/>
  <c r="C52" i="15"/>
  <c r="E50" i="15"/>
  <c r="E49" i="15" s="1"/>
  <c r="D50" i="15"/>
  <c r="D49" i="15" s="1"/>
  <c r="C50" i="15"/>
  <c r="C49" i="15" s="1"/>
  <c r="E43" i="15"/>
  <c r="F43" i="15" s="1"/>
  <c r="D43" i="15"/>
  <c r="C43" i="15"/>
  <c r="E41" i="15"/>
  <c r="F41" i="15" s="1"/>
  <c r="D41" i="15"/>
  <c r="C41" i="15"/>
  <c r="F31" i="15"/>
  <c r="E31" i="15"/>
  <c r="D31" i="15"/>
  <c r="C31" i="15"/>
  <c r="E27" i="15"/>
  <c r="F27" i="15" s="1"/>
  <c r="D27" i="15"/>
  <c r="C27" i="15"/>
  <c r="E23" i="15"/>
  <c r="E22" i="15" s="1"/>
  <c r="D23" i="15"/>
  <c r="D22" i="15" s="1"/>
  <c r="C23" i="15"/>
  <c r="C22" i="15" s="1"/>
  <c r="E19" i="15"/>
  <c r="F19" i="15" s="1"/>
  <c r="D19" i="15"/>
  <c r="C19" i="15"/>
  <c r="E17" i="15"/>
  <c r="F17" i="15" s="1"/>
  <c r="D17" i="15"/>
  <c r="C17" i="15"/>
  <c r="F14" i="15"/>
  <c r="E14" i="15"/>
  <c r="E13" i="15" s="1"/>
  <c r="D14" i="15"/>
  <c r="D13" i="15" s="1"/>
  <c r="C14" i="15"/>
  <c r="C13" i="15" s="1"/>
  <c r="H8" i="8"/>
  <c r="G8" i="8"/>
  <c r="F7" i="8"/>
  <c r="E7" i="8"/>
  <c r="H7" i="8" s="1"/>
  <c r="D7" i="8"/>
  <c r="C7" i="8"/>
  <c r="C6" i="8" s="1"/>
  <c r="G6" i="8" s="1"/>
  <c r="F6" i="8"/>
  <c r="D6" i="8"/>
  <c r="H15" i="5"/>
  <c r="G15" i="5"/>
  <c r="F14" i="5"/>
  <c r="H14" i="5" s="1"/>
  <c r="E14" i="5"/>
  <c r="D14" i="5"/>
  <c r="C14" i="5"/>
  <c r="H13" i="5"/>
  <c r="G13" i="5"/>
  <c r="F12" i="5"/>
  <c r="F11" i="5" s="1"/>
  <c r="E12" i="5"/>
  <c r="E11" i="5" s="1"/>
  <c r="D12" i="5"/>
  <c r="D11" i="5" s="1"/>
  <c r="C12" i="5"/>
  <c r="H10" i="5"/>
  <c r="G10" i="5"/>
  <c r="F9" i="5"/>
  <c r="E9" i="5"/>
  <c r="H9" i="5" s="1"/>
  <c r="D9" i="5"/>
  <c r="C9" i="5"/>
  <c r="G9" i="5" s="1"/>
  <c r="H8" i="5"/>
  <c r="G8" i="5"/>
  <c r="F7" i="5"/>
  <c r="H7" i="5" s="1"/>
  <c r="E7" i="5"/>
  <c r="D7" i="5"/>
  <c r="C7" i="5"/>
  <c r="E6" i="5"/>
  <c r="L72" i="3"/>
  <c r="K72" i="3"/>
  <c r="J71" i="3"/>
  <c r="J68" i="3" s="1"/>
  <c r="I71" i="3"/>
  <c r="I68" i="3" s="1"/>
  <c r="I67" i="3" s="1"/>
  <c r="H71" i="3"/>
  <c r="H68" i="3" s="1"/>
  <c r="H67" i="3" s="1"/>
  <c r="G71" i="3"/>
  <c r="G68" i="3" s="1"/>
  <c r="G67" i="3" s="1"/>
  <c r="L66" i="3"/>
  <c r="K66" i="3"/>
  <c r="L65" i="3"/>
  <c r="K65" i="3"/>
  <c r="J64" i="3"/>
  <c r="L64" i="3" s="1"/>
  <c r="I64" i="3"/>
  <c r="H64" i="3"/>
  <c r="G64" i="3"/>
  <c r="L63" i="3"/>
  <c r="K63" i="3"/>
  <c r="J62" i="3"/>
  <c r="L62" i="3" s="1"/>
  <c r="I62" i="3"/>
  <c r="I61" i="3" s="1"/>
  <c r="H62" i="3"/>
  <c r="H61" i="3" s="1"/>
  <c r="G62" i="3"/>
  <c r="L60" i="3"/>
  <c r="K60" i="3"/>
  <c r="L59" i="3"/>
  <c r="K59" i="3"/>
  <c r="L58" i="3"/>
  <c r="K58" i="3"/>
  <c r="L57" i="3"/>
  <c r="K57" i="3"/>
  <c r="L56" i="3"/>
  <c r="K56" i="3"/>
  <c r="J55" i="3"/>
  <c r="I55" i="3"/>
  <c r="H55" i="3"/>
  <c r="G55" i="3"/>
  <c r="L54" i="3"/>
  <c r="K54" i="3"/>
  <c r="J53" i="3"/>
  <c r="L53" i="3" s="1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I43" i="3"/>
  <c r="H43" i="3"/>
  <c r="G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J35" i="3"/>
  <c r="I35" i="3"/>
  <c r="H35" i="3"/>
  <c r="H34" i="3" s="1"/>
  <c r="G35" i="3"/>
  <c r="L33" i="3"/>
  <c r="K33" i="3"/>
  <c r="L32" i="3"/>
  <c r="K32" i="3"/>
  <c r="J31" i="3"/>
  <c r="L31" i="3" s="1"/>
  <c r="I31" i="3"/>
  <c r="H31" i="3"/>
  <c r="G31" i="3"/>
  <c r="K31" i="3" s="1"/>
  <c r="L30" i="3"/>
  <c r="K30" i="3"/>
  <c r="J29" i="3"/>
  <c r="K29" i="3" s="1"/>
  <c r="I29" i="3"/>
  <c r="H29" i="3"/>
  <c r="G29" i="3"/>
  <c r="L28" i="3"/>
  <c r="K28" i="3"/>
  <c r="L27" i="3"/>
  <c r="K27" i="3"/>
  <c r="J26" i="3"/>
  <c r="I26" i="3"/>
  <c r="H26" i="3"/>
  <c r="H25" i="3" s="1"/>
  <c r="G26" i="3"/>
  <c r="K26" i="3" s="1"/>
  <c r="L18" i="3"/>
  <c r="K18" i="3"/>
  <c r="L17" i="3"/>
  <c r="K17" i="3"/>
  <c r="J16" i="3"/>
  <c r="I16" i="3"/>
  <c r="I15" i="3" s="1"/>
  <c r="H16" i="3"/>
  <c r="H15" i="3" s="1"/>
  <c r="G16" i="3"/>
  <c r="G15" i="3" s="1"/>
  <c r="L14" i="3"/>
  <c r="K14" i="3"/>
  <c r="J13" i="3"/>
  <c r="I13" i="3"/>
  <c r="I12" i="3" s="1"/>
  <c r="H13" i="3"/>
  <c r="H12" i="3" s="1"/>
  <c r="G13" i="3"/>
  <c r="G12" i="3" s="1"/>
  <c r="F13" i="15" l="1"/>
  <c r="E12" i="15"/>
  <c r="F59" i="15"/>
  <c r="H11" i="5"/>
  <c r="F64" i="15"/>
  <c r="E8" i="15"/>
  <c r="F8" i="15" s="1"/>
  <c r="C12" i="15"/>
  <c r="C11" i="15" s="1"/>
  <c r="C7" i="15" s="1"/>
  <c r="F22" i="15"/>
  <c r="F49" i="15"/>
  <c r="D12" i="15"/>
  <c r="D11" i="15" s="1"/>
  <c r="D7" i="15" s="1"/>
  <c r="J61" i="3"/>
  <c r="L61" i="3" s="1"/>
  <c r="F65" i="15"/>
  <c r="L26" i="3"/>
  <c r="L55" i="3"/>
  <c r="K62" i="3"/>
  <c r="F6" i="5"/>
  <c r="H6" i="5" s="1"/>
  <c r="H12" i="5"/>
  <c r="E6" i="8"/>
  <c r="H6" i="8" s="1"/>
  <c r="F23" i="15"/>
  <c r="F50" i="15"/>
  <c r="F56" i="15"/>
  <c r="H24" i="3"/>
  <c r="H23" i="3" s="1"/>
  <c r="L35" i="3"/>
  <c r="D6" i="5"/>
  <c r="F60" i="15"/>
  <c r="L16" i="3"/>
  <c r="K39" i="3"/>
  <c r="K64" i="3"/>
  <c r="I25" i="3"/>
  <c r="I34" i="3"/>
  <c r="G14" i="5"/>
  <c r="K35" i="3"/>
  <c r="L43" i="3"/>
  <c r="G12" i="5"/>
  <c r="H11" i="3"/>
  <c r="H10" i="3" s="1"/>
  <c r="G11" i="3"/>
  <c r="G10" i="3" s="1"/>
  <c r="K13" i="3"/>
  <c r="L71" i="3"/>
  <c r="J67" i="3"/>
  <c r="L68" i="3"/>
  <c r="K68" i="3"/>
  <c r="J15" i="3"/>
  <c r="K16" i="3"/>
  <c r="J12" i="3"/>
  <c r="K12" i="3" s="1"/>
  <c r="L29" i="3"/>
  <c r="K71" i="3"/>
  <c r="I11" i="3"/>
  <c r="I10" i="3" s="1"/>
  <c r="K53" i="3"/>
  <c r="J25" i="3"/>
  <c r="J34" i="3"/>
  <c r="L34" i="3" s="1"/>
  <c r="K43" i="3"/>
  <c r="K55" i="3"/>
  <c r="L13" i="3"/>
  <c r="G61" i="3"/>
  <c r="G34" i="3"/>
  <c r="G25" i="3"/>
  <c r="C11" i="5"/>
  <c r="G11" i="5" s="1"/>
  <c r="C6" i="5"/>
  <c r="G7" i="5"/>
  <c r="G7" i="8"/>
  <c r="K61" i="3" l="1"/>
  <c r="I24" i="3"/>
  <c r="I23" i="3" s="1"/>
  <c r="E11" i="15"/>
  <c r="F12" i="15"/>
  <c r="G6" i="5"/>
  <c r="L67" i="3"/>
  <c r="K67" i="3"/>
  <c r="J24" i="3"/>
  <c r="L25" i="3"/>
  <c r="K15" i="3"/>
  <c r="L15" i="3"/>
  <c r="K25" i="3"/>
  <c r="K34" i="3"/>
  <c r="L12" i="3"/>
  <c r="J11" i="3"/>
  <c r="G24" i="3"/>
  <c r="G23" i="3" s="1"/>
  <c r="F11" i="15" l="1"/>
  <c r="E7" i="15"/>
  <c r="F7" i="15" s="1"/>
  <c r="J23" i="3"/>
  <c r="L23" i="3" s="1"/>
  <c r="L24" i="3"/>
  <c r="K24" i="3"/>
  <c r="K11" i="3"/>
  <c r="J10" i="3"/>
  <c r="L11" i="3"/>
  <c r="K10" i="3" l="1"/>
  <c r="L10" i="3"/>
  <c r="K23" i="3"/>
</calcChain>
</file>

<file path=xl/sharedStrings.xml><?xml version="1.0" encoding="utf-8"?>
<sst xmlns="http://schemas.openxmlformats.org/spreadsheetml/2006/main" count="374" uniqueCount="183">
  <si>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</si>
  <si>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</si>
  <si>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</si>
  <si>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</si>
  <si>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</si>
  <si>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</si>
  <si>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</si>
  <si>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</si>
  <si>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</si>
  <si>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</si>
  <si>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</si>
  <si>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</si>
  <si>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</si>
  <si>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</si>
  <si>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</si>
  <si>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</si>
  <si>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</si>
  <si>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</si>
  <si>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</si>
  <si>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</si>
  <si>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</si>
  <si>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</si>
  <si>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</si>
  <si>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</si>
  <si>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</si>
  <si>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</si>
  <si>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</si>
  <si>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</si>
  <si>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</si>
  <si>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</si>
  <si>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</si>
  <si>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</si>
  <si>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</si>
  <si>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</si>
  <si>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</si>
  <si>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</si>
  <si>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</si>
  <si>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</si>
  <si>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</si>
  <si>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</si>
  <si>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</si>
  <si>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</si>
  <si>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</si>
  <si>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</si>
  <si>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</si>
  <si>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</si>
  <si>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</si>
  <si>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</si>
  <si>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</si>
  <si>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</si>
  <si>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</si>
  <si>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</si>
  <si>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</si>
  <si>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</si>
  <si>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</si>
  <si>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</si>
  <si>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</si>
  <si>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</si>
  <si>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</si>
  <si>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</si>
  <si>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</si>
  <si>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</si>
  <si>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</si>
  <si>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</si>
  <si>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</si>
  <si>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</si>
  <si>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</si>
  <si>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</si>
  <si>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</si>
  <si>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</si>
  <si>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</si>
  <si>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</si>
  <si>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</si>
  <si>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</si>
  <si>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</si>
  <si>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</si>
  <si>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</si>
  <si>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</si>
  <si>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</si>
  <si>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</si>
  <si>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</si>
  <si>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</si>
  <si>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</si>
  <si>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</si>
  <si>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</si>
  <si>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</si>
  <si>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</si>
  <si>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</si>
  <si>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</si>
  <si>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</si>
  <si>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</si>
  <si>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</si>
  <si>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</si>
  <si>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</si>
  <si>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</si>
  <si>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</si>
  <si>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</si>
  <si>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</si>
  <si>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</si>
  <si>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</si>
  <si>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</si>
  <si>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</si>
  <si>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</si>
  <si>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</si>
  <si>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</si>
  <si>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</si>
  <si>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</si>
  <si>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</si>
  <si>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</si>
  <si>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</si>
  <si>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</si>
  <si>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</si>
  <si>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</si>
  <si>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</si>
  <si>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</si>
  <si>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</si>
  <si>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</si>
  <si>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</si>
  <si>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</si>
  <si>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</si>
  <si>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</si>
  <si>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</si>
  <si>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</si>
  <si>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</si>
  <si>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</si>
  <si>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</si>
  <si>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</si>
  <si>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</si>
  <si>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</si>
  <si>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</si>
  <si>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</si>
  <si>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</si>
  <si>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</si>
  <si>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</si>
  <si>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</si>
  <si>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</si>
  <si>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</si>
  <si>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</si>
  <si>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</si>
  <si>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</si>
  <si>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</si>
  <si>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</si>
  <si>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</si>
  <si>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</si>
  <si>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</si>
  <si>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</si>
  <si>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</si>
  <si>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</si>
  <si>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</si>
  <si>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</si>
  <si>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</si>
  <si>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</si>
  <si>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</si>
  <si>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</si>
  <si>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</si>
  <si>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</si>
  <si>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</si>
  <si>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</si>
  <si>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</si>
  <si>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</si>
  <si>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</si>
  <si>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</si>
  <si>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</si>
  <si>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</si>
  <si>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</si>
  <si>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</si>
  <si>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</si>
  <si>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</si>
  <si>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</si>
  <si>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</si>
  <si>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</si>
  <si>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</si>
  <si>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</si>
  <si>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</si>
  <si>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</si>
  <si>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</si>
  <si>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</si>
  <si>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4526 OPĆINSKO DRŽAVNO ODVJETNIŠTVO U ČAKOVCU</t>
  </si>
  <si>
    <t>642000</t>
  </si>
  <si>
    <t>POTROJENJA I OPREMA</t>
  </si>
  <si>
    <t>UREDSKA OPREMA I NAMJEŠTAJ</t>
  </si>
  <si>
    <t>109 - MINISTARSTVO PRAVOSUĐA I UPRAVE</t>
  </si>
  <si>
    <t>10985-OPĆINSKO DRŽAVNO ODVJETNIŠTVO U ČAKOVCU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</si>
</sst>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2" borderId="3" xfId="0" applyNumberFormat="1" applyFont="1" applyFill="1" applyBorder="1"/>
    <xf numFmtId="0" fontId="6" fillId="2" borderId="3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H22" sqref="H2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8" t="s">
        <v>45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8" t="s">
        <v>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8" t="s">
        <v>24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32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08" t="s">
        <v>3</v>
      </c>
      <c r="C8" s="108"/>
      <c r="D8" s="108"/>
      <c r="E8" s="108"/>
      <c r="F8" s="108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9">
        <v>1</v>
      </c>
      <c r="C9" s="109"/>
      <c r="D9" s="109"/>
      <c r="E9" s="109"/>
      <c r="F9" s="110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5"/>
      <c r="D10" s="105"/>
      <c r="E10" s="105"/>
      <c r="F10" s="106"/>
      <c r="G10" s="85">
        <v>703375.4</v>
      </c>
      <c r="H10" s="86">
        <v>811298.49</v>
      </c>
      <c r="I10" s="86">
        <v>807977</v>
      </c>
      <c r="J10" s="86">
        <v>807319.76</v>
      </c>
      <c r="K10" s="86"/>
      <c r="L10" s="86"/>
    </row>
    <row r="11" spans="2:13" x14ac:dyDescent="0.25">
      <c r="B11" s="107" t="s">
        <v>7</v>
      </c>
      <c r="C11" s="106"/>
      <c r="D11" s="106"/>
      <c r="E11" s="106"/>
      <c r="F11" s="106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1" t="s">
        <v>0</v>
      </c>
      <c r="C12" s="102"/>
      <c r="D12" s="102"/>
      <c r="E12" s="102"/>
      <c r="F12" s="103"/>
      <c r="G12" s="87">
        <f>G10+G11</f>
        <v>703375.4</v>
      </c>
      <c r="H12" s="87">
        <f t="shared" ref="H12:J12" si="0">H10+H11</f>
        <v>811298.49</v>
      </c>
      <c r="I12" s="87">
        <f t="shared" si="0"/>
        <v>807977</v>
      </c>
      <c r="J12" s="87">
        <f t="shared" si="0"/>
        <v>807319.76</v>
      </c>
      <c r="K12" s="88">
        <f>J12/G12*100</f>
        <v>114.77793508274527</v>
      </c>
      <c r="L12" s="88">
        <f>J12/I12*100</f>
        <v>99.9186561003593</v>
      </c>
    </row>
    <row r="13" spans="2:13" x14ac:dyDescent="0.25">
      <c r="B13" s="113" t="s">
        <v>9</v>
      </c>
      <c r="C13" s="105"/>
      <c r="D13" s="105"/>
      <c r="E13" s="105"/>
      <c r="F13" s="105"/>
      <c r="G13" s="89">
        <v>698805.96</v>
      </c>
      <c r="H13" s="86">
        <v>808240.49</v>
      </c>
      <c r="I13" s="86">
        <v>804918</v>
      </c>
      <c r="J13" s="86">
        <v>804261.56</v>
      </c>
      <c r="K13" s="86"/>
      <c r="L13" s="86"/>
    </row>
    <row r="14" spans="2:13" x14ac:dyDescent="0.25">
      <c r="B14" s="107" t="s">
        <v>10</v>
      </c>
      <c r="C14" s="106"/>
      <c r="D14" s="106"/>
      <c r="E14" s="106"/>
      <c r="F14" s="106"/>
      <c r="G14" s="85">
        <v>4569.4399999999996</v>
      </c>
      <c r="H14" s="86">
        <v>3058</v>
      </c>
      <c r="I14" s="86">
        <v>3059</v>
      </c>
      <c r="J14" s="86">
        <v>3058.2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703375.39999999991</v>
      </c>
      <c r="H15" s="87">
        <f t="shared" ref="H15:J15" si="1">H13+H14</f>
        <v>811298.49</v>
      </c>
      <c r="I15" s="87">
        <f t="shared" si="1"/>
        <v>807977</v>
      </c>
      <c r="J15" s="87">
        <f t="shared" si="1"/>
        <v>807319.76</v>
      </c>
      <c r="K15" s="88">
        <f>J15/G15*100</f>
        <v>114.7779350827453</v>
      </c>
      <c r="L15" s="88">
        <f>J15/I15*100</f>
        <v>99.9186561003593</v>
      </c>
    </row>
    <row r="16" spans="2:13" x14ac:dyDescent="0.25">
      <c r="B16" s="112" t="s">
        <v>2</v>
      </c>
      <c r="C16" s="102"/>
      <c r="D16" s="102"/>
      <c r="E16" s="102"/>
      <c r="F16" s="102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29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08" t="s">
        <v>3</v>
      </c>
      <c r="C19" s="108"/>
      <c r="D19" s="108"/>
      <c r="E19" s="108"/>
      <c r="F19" s="108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4" t="s">
        <v>12</v>
      </c>
      <c r="C22" s="105"/>
      <c r="D22" s="105"/>
      <c r="E22" s="105"/>
      <c r="F22" s="105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8" t="s">
        <v>23</v>
      </c>
      <c r="C23" s="119"/>
      <c r="D23" s="119"/>
      <c r="E23" s="119"/>
      <c r="F23" s="120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5"/>
      <c r="D24" s="105"/>
      <c r="E24" s="105"/>
      <c r="F24" s="105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28</v>
      </c>
      <c r="C25" s="105"/>
      <c r="D25" s="105"/>
      <c r="E25" s="105"/>
      <c r="F25" s="105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8" t="s">
        <v>30</v>
      </c>
      <c r="C26" s="119"/>
      <c r="D26" s="119"/>
      <c r="E26" s="119"/>
      <c r="F26" s="120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31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9" t="s">
        <v>39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</row>
    <row r="31" spans="1:49" ht="15" customHeight="1" x14ac:dyDescent="0.25">
      <c r="B31" s="99" t="s">
        <v>40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</row>
    <row r="32" spans="1:49" ht="15" customHeight="1" x14ac:dyDescent="0.25">
      <c r="B32" s="99" t="s">
        <v>27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spans="2:12" ht="36.75" customHeight="1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2:12" ht="15" customHeight="1" x14ac:dyDescent="0.25">
      <c r="B34" s="100" t="s">
        <v>41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2:12" x14ac:dyDescent="0.25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topLeftCell="A51" zoomScale="90" zoomScaleNormal="90" workbookViewId="0">
      <selection activeCell="G83" sqref="G8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8" t="s">
        <v>26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8" t="s">
        <v>15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3</v>
      </c>
      <c r="C8" s="122"/>
      <c r="D8" s="122"/>
      <c r="E8" s="122"/>
      <c r="F8" s="123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4">
        <v>1</v>
      </c>
      <c r="C9" s="125"/>
      <c r="D9" s="125"/>
      <c r="E9" s="125"/>
      <c r="F9" s="126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703375.40000000014</v>
      </c>
      <c r="H10" s="65">
        <f>H11</f>
        <v>811298.49</v>
      </c>
      <c r="I10" s="65">
        <f>I11</f>
        <v>807977</v>
      </c>
      <c r="J10" s="65">
        <f>J11</f>
        <v>807319.76</v>
      </c>
      <c r="K10" s="69">
        <f t="shared" ref="K10:K18" si="0">(J10*100)/G10</f>
        <v>114.77793508274526</v>
      </c>
      <c r="L10" s="69">
        <f t="shared" ref="L10:L18" si="1">(J10*100)/I10</f>
        <v>99.918656100359286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703375.40000000014</v>
      </c>
      <c r="H11" s="65">
        <f>H12+H15</f>
        <v>811298.49</v>
      </c>
      <c r="I11" s="65">
        <f>I12+I15</f>
        <v>807977</v>
      </c>
      <c r="J11" s="65">
        <f>J12+J15</f>
        <v>807319.76</v>
      </c>
      <c r="K11" s="65">
        <f t="shared" si="0"/>
        <v>114.77793508274526</v>
      </c>
      <c r="L11" s="65">
        <f t="shared" si="1"/>
        <v>99.918656100359286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820.29</v>
      </c>
      <c r="H12" s="65">
        <f t="shared" si="2"/>
        <v>465</v>
      </c>
      <c r="I12" s="65">
        <f t="shared" si="2"/>
        <v>465</v>
      </c>
      <c r="J12" s="65">
        <f t="shared" si="2"/>
        <v>65.39</v>
      </c>
      <c r="K12" s="65">
        <f t="shared" si="0"/>
        <v>7.9715710297577687</v>
      </c>
      <c r="L12" s="65">
        <f t="shared" si="1"/>
        <v>14.06236559139785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820.29</v>
      </c>
      <c r="H13" s="65">
        <f t="shared" si="2"/>
        <v>465</v>
      </c>
      <c r="I13" s="65">
        <f t="shared" si="2"/>
        <v>465</v>
      </c>
      <c r="J13" s="65">
        <f t="shared" si="2"/>
        <v>65.39</v>
      </c>
      <c r="K13" s="65">
        <f t="shared" si="0"/>
        <v>7.9715710297577687</v>
      </c>
      <c r="L13" s="65">
        <f t="shared" si="1"/>
        <v>14.06236559139785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820.29</v>
      </c>
      <c r="H14" s="66">
        <v>465</v>
      </c>
      <c r="I14" s="66">
        <v>465</v>
      </c>
      <c r="J14" s="66">
        <v>65.39</v>
      </c>
      <c r="K14" s="66">
        <f t="shared" si="0"/>
        <v>7.9715710297577687</v>
      </c>
      <c r="L14" s="66">
        <f t="shared" si="1"/>
        <v>14.06236559139785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702555.1100000001</v>
      </c>
      <c r="H15" s="65">
        <f>H16</f>
        <v>810833.49</v>
      </c>
      <c r="I15" s="65">
        <f>I16</f>
        <v>807512</v>
      </c>
      <c r="J15" s="65">
        <f>J16</f>
        <v>807254.37</v>
      </c>
      <c r="K15" s="65">
        <f t="shared" si="0"/>
        <v>114.90264016441357</v>
      </c>
      <c r="L15" s="65">
        <f t="shared" si="1"/>
        <v>99.968095830154851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702555.1100000001</v>
      </c>
      <c r="H16" s="65">
        <f>H17+H18</f>
        <v>810833.49</v>
      </c>
      <c r="I16" s="65">
        <f>I17+I18</f>
        <v>807512</v>
      </c>
      <c r="J16" s="65">
        <f>J17+J18</f>
        <v>807254.37</v>
      </c>
      <c r="K16" s="65">
        <f t="shared" si="0"/>
        <v>114.90264016441357</v>
      </c>
      <c r="L16" s="65">
        <f t="shared" si="1"/>
        <v>99.968095830154851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699623.93</v>
      </c>
      <c r="H17" s="66">
        <v>807775.49</v>
      </c>
      <c r="I17" s="66">
        <v>804453</v>
      </c>
      <c r="J17" s="66">
        <v>804196.17</v>
      </c>
      <c r="K17" s="66">
        <f t="shared" si="0"/>
        <v>114.94692155541334</v>
      </c>
      <c r="L17" s="66">
        <f t="shared" si="1"/>
        <v>99.968073958329455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2931.18</v>
      </c>
      <c r="H18" s="66">
        <v>3058</v>
      </c>
      <c r="I18" s="66">
        <v>3059</v>
      </c>
      <c r="J18" s="66">
        <v>3058.2</v>
      </c>
      <c r="K18" s="66">
        <f t="shared" si="0"/>
        <v>104.3334083884306</v>
      </c>
      <c r="L18" s="66">
        <f t="shared" si="1"/>
        <v>99.973847662634853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21" t="s">
        <v>3</v>
      </c>
      <c r="C21" s="122"/>
      <c r="D21" s="122"/>
      <c r="E21" s="122"/>
      <c r="F21" s="123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4">
        <v>1</v>
      </c>
      <c r="C22" s="125"/>
      <c r="D22" s="125"/>
      <c r="E22" s="125"/>
      <c r="F22" s="126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703375.39999999991</v>
      </c>
      <c r="H23" s="65">
        <f>H24+H67</f>
        <v>811298.49</v>
      </c>
      <c r="I23" s="65">
        <f>I24+I67</f>
        <v>807977</v>
      </c>
      <c r="J23" s="65">
        <f>J24+J67</f>
        <v>807319.76</v>
      </c>
      <c r="K23" s="70">
        <f t="shared" ref="K23:K72" si="3">(J23*100)/G23</f>
        <v>114.7779350827453</v>
      </c>
      <c r="L23" s="70">
        <f t="shared" ref="L23:L72" si="4">(J23*100)/I23</f>
        <v>99.918656100359286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G25+G34+G61</f>
        <v>698805.96</v>
      </c>
      <c r="H24" s="65">
        <f>H25+H34+H61</f>
        <v>808240.49</v>
      </c>
      <c r="I24" s="65">
        <f>I25+I34+I61</f>
        <v>804918</v>
      </c>
      <c r="J24" s="65">
        <f>J25+J34+J61</f>
        <v>804261.56</v>
      </c>
      <c r="K24" s="65">
        <f t="shared" si="3"/>
        <v>115.09082721618459</v>
      </c>
      <c r="L24" s="65">
        <f t="shared" si="4"/>
        <v>99.918446351056872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510747.35</v>
      </c>
      <c r="H25" s="65">
        <f>H26+H29+H31</f>
        <v>606571.49</v>
      </c>
      <c r="I25" s="65">
        <f>I26+I29+I31</f>
        <v>600561</v>
      </c>
      <c r="J25" s="65">
        <f>J26+J29+J31</f>
        <v>600309.57000000007</v>
      </c>
      <c r="K25" s="65">
        <f t="shared" si="3"/>
        <v>117.53552318969449</v>
      </c>
      <c r="L25" s="65">
        <f t="shared" si="4"/>
        <v>99.958134144574828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429570.82999999996</v>
      </c>
      <c r="H26" s="65">
        <f>H27+H28</f>
        <v>508558.49</v>
      </c>
      <c r="I26" s="65">
        <f>I27+I28</f>
        <v>507864</v>
      </c>
      <c r="J26" s="65">
        <f>J27+J28</f>
        <v>507614.37</v>
      </c>
      <c r="K26" s="65">
        <f t="shared" si="3"/>
        <v>118.1677931902406</v>
      </c>
      <c r="L26" s="65">
        <f t="shared" si="4"/>
        <v>99.950847077170266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f>428061.54</f>
        <v>428061.54</v>
      </c>
      <c r="H27" s="66">
        <v>506731.49</v>
      </c>
      <c r="I27" s="66">
        <v>506000</v>
      </c>
      <c r="J27" s="66">
        <v>505763.62</v>
      </c>
      <c r="K27" s="66">
        <f t="shared" si="3"/>
        <v>118.15208159088527</v>
      </c>
      <c r="L27" s="66">
        <f t="shared" si="4"/>
        <v>99.953284584980238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1509.29</v>
      </c>
      <c r="H28" s="66">
        <v>1827</v>
      </c>
      <c r="I28" s="66">
        <v>1864</v>
      </c>
      <c r="J28" s="66">
        <v>1850.75</v>
      </c>
      <c r="K28" s="66">
        <f t="shared" si="3"/>
        <v>122.62388275281755</v>
      </c>
      <c r="L28" s="66">
        <f t="shared" si="4"/>
        <v>99.289163090128753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13667.64</v>
      </c>
      <c r="H29" s="65">
        <f>H30</f>
        <v>14201</v>
      </c>
      <c r="I29" s="65">
        <f>I30</f>
        <v>13489</v>
      </c>
      <c r="J29" s="65">
        <f>J30</f>
        <v>13488.58</v>
      </c>
      <c r="K29" s="65">
        <f t="shared" si="3"/>
        <v>98.689898182861128</v>
      </c>
      <c r="L29" s="65">
        <f t="shared" si="4"/>
        <v>99.996886351842235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13667.64</v>
      </c>
      <c r="H30" s="66">
        <v>14201</v>
      </c>
      <c r="I30" s="66">
        <v>13489</v>
      </c>
      <c r="J30" s="66">
        <v>13488.58</v>
      </c>
      <c r="K30" s="66">
        <f t="shared" si="3"/>
        <v>98.689898182861128</v>
      </c>
      <c r="L30" s="66">
        <f t="shared" si="4"/>
        <v>99.996886351842235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G32+G33</f>
        <v>67508.87999999999</v>
      </c>
      <c r="H31" s="65">
        <f>H32+H33</f>
        <v>83812</v>
      </c>
      <c r="I31" s="65">
        <f>I32+I33</f>
        <v>79208</v>
      </c>
      <c r="J31" s="65">
        <f>J32+J33</f>
        <v>79206.62</v>
      </c>
      <c r="K31" s="65">
        <f t="shared" si="3"/>
        <v>117.32770562924465</v>
      </c>
      <c r="L31" s="65">
        <f t="shared" si="4"/>
        <v>99.998257751742244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64.84</v>
      </c>
      <c r="H32" s="66">
        <v>731</v>
      </c>
      <c r="I32" s="66">
        <v>734</v>
      </c>
      <c r="J32" s="66">
        <v>733.51</v>
      </c>
      <c r="K32" s="66">
        <f t="shared" si="3"/>
        <v>1131.2615669339914</v>
      </c>
      <c r="L32" s="66">
        <f t="shared" si="4"/>
        <v>99.933242506811993</v>
      </c>
    </row>
    <row r="33" spans="2:12" x14ac:dyDescent="0.25">
      <c r="B33" s="66"/>
      <c r="C33" s="66"/>
      <c r="D33" s="66"/>
      <c r="E33" s="66" t="s">
        <v>88</v>
      </c>
      <c r="F33" s="66" t="s">
        <v>89</v>
      </c>
      <c r="G33" s="66">
        <v>67444.039999999994</v>
      </c>
      <c r="H33" s="66">
        <v>83081</v>
      </c>
      <c r="I33" s="66">
        <v>78474</v>
      </c>
      <c r="J33" s="66">
        <v>78473.11</v>
      </c>
      <c r="K33" s="66">
        <f t="shared" si="3"/>
        <v>116.35292013942227</v>
      </c>
      <c r="L33" s="66">
        <f t="shared" si="4"/>
        <v>99.998865866401616</v>
      </c>
    </row>
    <row r="34" spans="2:12" x14ac:dyDescent="0.25">
      <c r="B34" s="65"/>
      <c r="C34" s="65" t="s">
        <v>90</v>
      </c>
      <c r="D34" s="65"/>
      <c r="E34" s="65"/>
      <c r="F34" s="65" t="s">
        <v>91</v>
      </c>
      <c r="G34" s="65">
        <f>G35+G39+G43+G53+G55</f>
        <v>186990.84999999998</v>
      </c>
      <c r="H34" s="65">
        <f>H35+H39+H43+H53+H55</f>
        <v>200181</v>
      </c>
      <c r="I34" s="65">
        <f>I35+I39+I43+I53+I55</f>
        <v>202705</v>
      </c>
      <c r="J34" s="65">
        <f>J35+J39+J43+J53+J55</f>
        <v>202304.63</v>
      </c>
      <c r="K34" s="65">
        <f t="shared" si="3"/>
        <v>108.1895878862522</v>
      </c>
      <c r="L34" s="65">
        <f t="shared" si="4"/>
        <v>99.802486371821118</v>
      </c>
    </row>
    <row r="35" spans="2:12" x14ac:dyDescent="0.25">
      <c r="B35" s="65"/>
      <c r="C35" s="65"/>
      <c r="D35" s="65" t="s">
        <v>92</v>
      </c>
      <c r="E35" s="65"/>
      <c r="F35" s="65" t="s">
        <v>93</v>
      </c>
      <c r="G35" s="65">
        <f>G36+G37+G38</f>
        <v>18440.46</v>
      </c>
      <c r="H35" s="65">
        <f>H36+H37+H38</f>
        <v>21655</v>
      </c>
      <c r="I35" s="65">
        <f>I36+I37+I38</f>
        <v>20513</v>
      </c>
      <c r="J35" s="65">
        <f>J36+J37+J38</f>
        <v>20512.239999999998</v>
      </c>
      <c r="K35" s="65">
        <f t="shared" si="3"/>
        <v>111.23496919274247</v>
      </c>
      <c r="L35" s="65">
        <f t="shared" si="4"/>
        <v>99.996295032418459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3355.23</v>
      </c>
      <c r="H36" s="66">
        <v>3206</v>
      </c>
      <c r="I36" s="66">
        <v>3992</v>
      </c>
      <c r="J36" s="66">
        <v>3992</v>
      </c>
      <c r="K36" s="66">
        <f t="shared" si="3"/>
        <v>118.97843068880523</v>
      </c>
      <c r="L36" s="66">
        <f t="shared" si="4"/>
        <v>100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14580.22</v>
      </c>
      <c r="H37" s="66">
        <v>17387</v>
      </c>
      <c r="I37" s="66">
        <v>16021</v>
      </c>
      <c r="J37" s="66">
        <v>16020.24</v>
      </c>
      <c r="K37" s="66">
        <f t="shared" si="3"/>
        <v>109.87653135549395</v>
      </c>
      <c r="L37" s="66">
        <f t="shared" si="4"/>
        <v>99.995256226203111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505.01</v>
      </c>
      <c r="H38" s="66">
        <v>1062</v>
      </c>
      <c r="I38" s="66">
        <v>500</v>
      </c>
      <c r="J38" s="66">
        <v>500</v>
      </c>
      <c r="K38" s="66">
        <f t="shared" si="3"/>
        <v>99.007940436823034</v>
      </c>
      <c r="L38" s="66">
        <f t="shared" si="4"/>
        <v>100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</f>
        <v>44844.729999999996</v>
      </c>
      <c r="H39" s="65">
        <f>H40+H41+H42</f>
        <v>34118</v>
      </c>
      <c r="I39" s="65">
        <f>I40+I41+I42</f>
        <v>31044</v>
      </c>
      <c r="J39" s="65">
        <f>J40+J41+J42</f>
        <v>31044</v>
      </c>
      <c r="K39" s="65">
        <f t="shared" si="3"/>
        <v>69.225525496529926</v>
      </c>
      <c r="L39" s="65">
        <f t="shared" si="4"/>
        <v>100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16113.88</v>
      </c>
      <c r="H40" s="66">
        <v>16200</v>
      </c>
      <c r="I40" s="66">
        <v>17200</v>
      </c>
      <c r="J40" s="66">
        <v>17200</v>
      </c>
      <c r="K40" s="66">
        <f t="shared" si="3"/>
        <v>106.74027608496526</v>
      </c>
      <c r="L40" s="66">
        <f t="shared" si="4"/>
        <v>100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28332.68</v>
      </c>
      <c r="H41" s="66">
        <v>17254</v>
      </c>
      <c r="I41" s="66">
        <v>13180</v>
      </c>
      <c r="J41" s="66">
        <v>13180</v>
      </c>
      <c r="K41" s="66">
        <f t="shared" si="3"/>
        <v>46.518719725772499</v>
      </c>
      <c r="L41" s="66">
        <f t="shared" si="4"/>
        <v>100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398.17</v>
      </c>
      <c r="H42" s="66">
        <v>664</v>
      </c>
      <c r="I42" s="66">
        <v>664</v>
      </c>
      <c r="J42" s="66">
        <v>664</v>
      </c>
      <c r="K42" s="66">
        <f t="shared" si="3"/>
        <v>166.76294045257049</v>
      </c>
      <c r="L42" s="66">
        <f t="shared" si="4"/>
        <v>100</v>
      </c>
    </row>
    <row r="43" spans="2:12" x14ac:dyDescent="0.25">
      <c r="B43" s="65"/>
      <c r="C43" s="65"/>
      <c r="D43" s="65" t="s">
        <v>108</v>
      </c>
      <c r="E43" s="65"/>
      <c r="F43" s="65" t="s">
        <v>109</v>
      </c>
      <c r="G43" s="65">
        <f>G44+G45+G46+G47+G48+G49+G50+G51+G52</f>
        <v>122139.89</v>
      </c>
      <c r="H43" s="65">
        <f>H44+H45+H46+H47+H48+H49+H50+H51+H52</f>
        <v>139363</v>
      </c>
      <c r="I43" s="65">
        <f>I44+I45+I46+I47+I48+I49+I50+I51+I52</f>
        <v>149513</v>
      </c>
      <c r="J43" s="65">
        <f>J44+J45+J46+J47+J48+J49+J50+J51+J52</f>
        <v>149113.39000000001</v>
      </c>
      <c r="K43" s="65">
        <f t="shared" si="3"/>
        <v>122.08410372729173</v>
      </c>
      <c r="L43" s="65">
        <f t="shared" si="4"/>
        <v>99.732725582390842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17954.740000000002</v>
      </c>
      <c r="H44" s="66">
        <v>17254</v>
      </c>
      <c r="I44" s="66">
        <v>18450</v>
      </c>
      <c r="J44" s="66">
        <v>18450</v>
      </c>
      <c r="K44" s="66">
        <f t="shared" si="3"/>
        <v>102.75838023831032</v>
      </c>
      <c r="L44" s="66">
        <f t="shared" si="4"/>
        <v>100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2138.5</v>
      </c>
      <c r="H45" s="66">
        <v>4318</v>
      </c>
      <c r="I45" s="66">
        <v>4318</v>
      </c>
      <c r="J45" s="66">
        <v>4318</v>
      </c>
      <c r="K45" s="66">
        <f t="shared" si="3"/>
        <v>201.91723170446573</v>
      </c>
      <c r="L45" s="66">
        <f t="shared" si="4"/>
        <v>100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2428.83</v>
      </c>
      <c r="H46" s="66">
        <v>4124</v>
      </c>
      <c r="I46" s="66">
        <v>4124</v>
      </c>
      <c r="J46" s="66">
        <v>4124</v>
      </c>
      <c r="K46" s="66">
        <f t="shared" si="3"/>
        <v>169.79368667218372</v>
      </c>
      <c r="L46" s="66">
        <f t="shared" si="4"/>
        <v>100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3493.93</v>
      </c>
      <c r="H47" s="66">
        <v>3931</v>
      </c>
      <c r="I47" s="66">
        <v>4787</v>
      </c>
      <c r="J47" s="66">
        <v>4787</v>
      </c>
      <c r="K47" s="66">
        <f t="shared" si="3"/>
        <v>137.00904139464728</v>
      </c>
      <c r="L47" s="66">
        <f t="shared" si="4"/>
        <v>100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4181.5</v>
      </c>
      <c r="H48" s="66">
        <v>4183</v>
      </c>
      <c r="I48" s="66">
        <v>4895</v>
      </c>
      <c r="J48" s="66">
        <v>4495.3900000000003</v>
      </c>
      <c r="K48" s="66">
        <f t="shared" si="3"/>
        <v>107.50663637450677</v>
      </c>
      <c r="L48" s="66">
        <f t="shared" si="4"/>
        <v>91.836363636363643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217.67</v>
      </c>
      <c r="H49" s="66">
        <v>3318</v>
      </c>
      <c r="I49" s="66">
        <v>2556</v>
      </c>
      <c r="J49" s="66">
        <v>2556</v>
      </c>
      <c r="K49" s="66">
        <f t="shared" si="3"/>
        <v>1174.2546055956266</v>
      </c>
      <c r="L49" s="66">
        <f t="shared" si="4"/>
        <v>100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81073.72</v>
      </c>
      <c r="H50" s="66">
        <v>89725</v>
      </c>
      <c r="I50" s="66">
        <v>96300</v>
      </c>
      <c r="J50" s="66">
        <v>96300</v>
      </c>
      <c r="K50" s="66">
        <f t="shared" si="3"/>
        <v>118.78078371141721</v>
      </c>
      <c r="L50" s="66">
        <f t="shared" si="4"/>
        <v>100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42.47</v>
      </c>
      <c r="H51" s="66">
        <v>265</v>
      </c>
      <c r="I51" s="66">
        <v>28</v>
      </c>
      <c r="J51" s="66">
        <v>28</v>
      </c>
      <c r="K51" s="66">
        <f t="shared" si="3"/>
        <v>65.928890981869557</v>
      </c>
      <c r="L51" s="66">
        <f t="shared" si="4"/>
        <v>100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10608.53</v>
      </c>
      <c r="H52" s="66">
        <v>12245</v>
      </c>
      <c r="I52" s="66">
        <v>14055</v>
      </c>
      <c r="J52" s="66">
        <v>14055</v>
      </c>
      <c r="K52" s="66">
        <f t="shared" si="3"/>
        <v>132.48772450094404</v>
      </c>
      <c r="L52" s="66">
        <f t="shared" si="4"/>
        <v>100</v>
      </c>
    </row>
    <row r="53" spans="2:12" x14ac:dyDescent="0.25">
      <c r="B53" s="65"/>
      <c r="C53" s="65"/>
      <c r="D53" s="65" t="s">
        <v>128</v>
      </c>
      <c r="E53" s="65"/>
      <c r="F53" s="65" t="s">
        <v>129</v>
      </c>
      <c r="G53" s="65">
        <f>G54</f>
        <v>526.42999999999995</v>
      </c>
      <c r="H53" s="65">
        <f>H54</f>
        <v>465</v>
      </c>
      <c r="I53" s="65">
        <f>I54</f>
        <v>270</v>
      </c>
      <c r="J53" s="65">
        <f>J54</f>
        <v>270</v>
      </c>
      <c r="K53" s="65">
        <f t="shared" si="3"/>
        <v>51.288870315141622</v>
      </c>
      <c r="L53" s="65">
        <f t="shared" si="4"/>
        <v>100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526.42999999999995</v>
      </c>
      <c r="H54" s="66">
        <v>465</v>
      </c>
      <c r="I54" s="66">
        <v>270</v>
      </c>
      <c r="J54" s="66">
        <v>270</v>
      </c>
      <c r="K54" s="66">
        <f t="shared" si="3"/>
        <v>51.288870315141622</v>
      </c>
      <c r="L54" s="66">
        <f t="shared" si="4"/>
        <v>100</v>
      </c>
    </row>
    <row r="55" spans="2:12" x14ac:dyDescent="0.25">
      <c r="B55" s="65"/>
      <c r="C55" s="65"/>
      <c r="D55" s="65" t="s">
        <v>132</v>
      </c>
      <c r="E55" s="65"/>
      <c r="F55" s="65" t="s">
        <v>133</v>
      </c>
      <c r="G55" s="65">
        <f>G56+G57+G58+G59+G60</f>
        <v>1039.3400000000001</v>
      </c>
      <c r="H55" s="65">
        <f>H56+H57+H58+H59+H60</f>
        <v>4580</v>
      </c>
      <c r="I55" s="65">
        <f>I56+I57+I58+I59+I60</f>
        <v>1365</v>
      </c>
      <c r="J55" s="65">
        <f>J56+J57+J58+J59+J60</f>
        <v>1365</v>
      </c>
      <c r="K55" s="65">
        <f t="shared" si="3"/>
        <v>131.33334616198741</v>
      </c>
      <c r="L55" s="65">
        <f t="shared" si="4"/>
        <v>100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610.52</v>
      </c>
      <c r="H56" s="66">
        <v>864</v>
      </c>
      <c r="I56" s="66">
        <v>670</v>
      </c>
      <c r="J56" s="66">
        <v>670</v>
      </c>
      <c r="K56" s="66">
        <f t="shared" si="3"/>
        <v>109.74251457773701</v>
      </c>
      <c r="L56" s="66">
        <f t="shared" si="4"/>
        <v>100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106.18</v>
      </c>
      <c r="H57" s="66">
        <v>540</v>
      </c>
      <c r="I57" s="66">
        <v>540</v>
      </c>
      <c r="J57" s="66">
        <v>540</v>
      </c>
      <c r="K57" s="66">
        <f t="shared" si="3"/>
        <v>508.57035223205872</v>
      </c>
      <c r="L57" s="66">
        <f t="shared" si="4"/>
        <v>100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0</v>
      </c>
      <c r="H58" s="66">
        <v>994</v>
      </c>
      <c r="I58" s="66">
        <v>0</v>
      </c>
      <c r="J58" s="66">
        <v>0</v>
      </c>
      <c r="K58" s="66" t="e">
        <f t="shared" si="3"/>
        <v>#DIV/0!</v>
      </c>
      <c r="L58" s="66" t="e">
        <f t="shared" si="4"/>
        <v>#DIV/0!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199.08</v>
      </c>
      <c r="H59" s="66">
        <v>1717</v>
      </c>
      <c r="I59" s="66">
        <v>0</v>
      </c>
      <c r="J59" s="66">
        <v>0</v>
      </c>
      <c r="K59" s="66">
        <f t="shared" si="3"/>
        <v>0</v>
      </c>
      <c r="L59" s="66" t="e">
        <f t="shared" si="4"/>
        <v>#DIV/0!</v>
      </c>
    </row>
    <row r="60" spans="2:12" x14ac:dyDescent="0.25">
      <c r="B60" s="66"/>
      <c r="C60" s="66"/>
      <c r="D60" s="66"/>
      <c r="E60" s="66" t="s">
        <v>142</v>
      </c>
      <c r="F60" s="66" t="s">
        <v>133</v>
      </c>
      <c r="G60" s="66">
        <v>123.56</v>
      </c>
      <c r="H60" s="66">
        <v>465</v>
      </c>
      <c r="I60" s="66">
        <v>155</v>
      </c>
      <c r="J60" s="66">
        <v>155</v>
      </c>
      <c r="K60" s="66">
        <f t="shared" si="3"/>
        <v>125.44512787309809</v>
      </c>
      <c r="L60" s="66">
        <f t="shared" si="4"/>
        <v>100</v>
      </c>
    </row>
    <row r="61" spans="2:12" x14ac:dyDescent="0.25">
      <c r="B61" s="65"/>
      <c r="C61" s="65" t="s">
        <v>143</v>
      </c>
      <c r="D61" s="65"/>
      <c r="E61" s="65"/>
      <c r="F61" s="65" t="s">
        <v>144</v>
      </c>
      <c r="G61" s="65">
        <f>G62+G64</f>
        <v>1067.76</v>
      </c>
      <c r="H61" s="65">
        <f>H62+H64</f>
        <v>1488</v>
      </c>
      <c r="I61" s="65">
        <f>I62+I64</f>
        <v>1652</v>
      </c>
      <c r="J61" s="65">
        <f>J62+J64</f>
        <v>1647.36</v>
      </c>
      <c r="K61" s="65">
        <f t="shared" si="3"/>
        <v>154.28186109238032</v>
      </c>
      <c r="L61" s="65">
        <f t="shared" si="4"/>
        <v>99.719128329297817</v>
      </c>
    </row>
    <row r="62" spans="2:12" x14ac:dyDescent="0.25">
      <c r="B62" s="65"/>
      <c r="C62" s="65"/>
      <c r="D62" s="65" t="s">
        <v>145</v>
      </c>
      <c r="E62" s="65"/>
      <c r="F62" s="65" t="s">
        <v>146</v>
      </c>
      <c r="G62" s="65">
        <f>G63</f>
        <v>548.04999999999995</v>
      </c>
      <c r="H62" s="65">
        <f>H63</f>
        <v>421</v>
      </c>
      <c r="I62" s="65">
        <f>I63</f>
        <v>425</v>
      </c>
      <c r="J62" s="65">
        <f>J63</f>
        <v>421.08</v>
      </c>
      <c r="K62" s="65">
        <f t="shared" si="3"/>
        <v>76.832405802390298</v>
      </c>
      <c r="L62" s="65">
        <f t="shared" si="4"/>
        <v>99.07764705882353</v>
      </c>
    </row>
    <row r="63" spans="2:12" x14ac:dyDescent="0.25">
      <c r="B63" s="66"/>
      <c r="C63" s="66"/>
      <c r="D63" s="66"/>
      <c r="E63" s="66" t="s">
        <v>147</v>
      </c>
      <c r="F63" s="66" t="s">
        <v>148</v>
      </c>
      <c r="G63" s="66">
        <v>548.04999999999995</v>
      </c>
      <c r="H63" s="66">
        <v>421</v>
      </c>
      <c r="I63" s="66">
        <v>425</v>
      </c>
      <c r="J63" s="66">
        <v>421.08</v>
      </c>
      <c r="K63" s="66">
        <f t="shared" si="3"/>
        <v>76.832405802390298</v>
      </c>
      <c r="L63" s="66">
        <f t="shared" si="4"/>
        <v>99.07764705882353</v>
      </c>
    </row>
    <row r="64" spans="2:12" x14ac:dyDescent="0.25">
      <c r="B64" s="65"/>
      <c r="C64" s="65"/>
      <c r="D64" s="65" t="s">
        <v>149</v>
      </c>
      <c r="E64" s="65"/>
      <c r="F64" s="65" t="s">
        <v>150</v>
      </c>
      <c r="G64" s="65">
        <f>G65+G66</f>
        <v>519.71</v>
      </c>
      <c r="H64" s="65">
        <f>H65+H66</f>
        <v>1067</v>
      </c>
      <c r="I64" s="65">
        <f>I65+I66</f>
        <v>1227</v>
      </c>
      <c r="J64" s="65">
        <f>J65+J66</f>
        <v>1226.28</v>
      </c>
      <c r="K64" s="65">
        <f t="shared" si="3"/>
        <v>235.95466702584133</v>
      </c>
      <c r="L64" s="65">
        <f t="shared" si="4"/>
        <v>99.941320293398533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457.89</v>
      </c>
      <c r="H65" s="66">
        <v>478</v>
      </c>
      <c r="I65" s="66">
        <v>638</v>
      </c>
      <c r="J65" s="66">
        <v>638</v>
      </c>
      <c r="K65" s="66">
        <f t="shared" si="3"/>
        <v>139.33477472755465</v>
      </c>
      <c r="L65" s="66">
        <f t="shared" si="4"/>
        <v>100</v>
      </c>
    </row>
    <row r="66" spans="2:12" x14ac:dyDescent="0.25">
      <c r="B66" s="66"/>
      <c r="C66" s="66"/>
      <c r="D66" s="66"/>
      <c r="E66" s="66" t="s">
        <v>153</v>
      </c>
      <c r="F66" s="66" t="s">
        <v>154</v>
      </c>
      <c r="G66" s="66">
        <v>61.82</v>
      </c>
      <c r="H66" s="66">
        <v>589</v>
      </c>
      <c r="I66" s="66">
        <v>589</v>
      </c>
      <c r="J66" s="66">
        <v>588.28</v>
      </c>
      <c r="K66" s="66">
        <f t="shared" si="3"/>
        <v>951.60142348754448</v>
      </c>
      <c r="L66" s="66">
        <f t="shared" si="4"/>
        <v>99.877758913412563</v>
      </c>
    </row>
    <row r="67" spans="2:12" x14ac:dyDescent="0.25">
      <c r="B67" s="65" t="s">
        <v>155</v>
      </c>
      <c r="C67" s="65"/>
      <c r="D67" s="65"/>
      <c r="E67" s="65"/>
      <c r="F67" s="65" t="s">
        <v>156</v>
      </c>
      <c r="G67" s="65">
        <f>G68</f>
        <v>4569.4399999999996</v>
      </c>
      <c r="H67" s="65">
        <f>H68</f>
        <v>3058</v>
      </c>
      <c r="I67" s="65">
        <f>I68</f>
        <v>3059</v>
      </c>
      <c r="J67" s="65">
        <f>J68</f>
        <v>3058.2</v>
      </c>
      <c r="K67" s="65">
        <f t="shared" si="3"/>
        <v>66.927238348681684</v>
      </c>
      <c r="L67" s="65">
        <f t="shared" si="4"/>
        <v>99.973847662634853</v>
      </c>
    </row>
    <row r="68" spans="2:12" x14ac:dyDescent="0.25">
      <c r="B68" s="65"/>
      <c r="C68" s="65" t="s">
        <v>157</v>
      </c>
      <c r="D68" s="65"/>
      <c r="E68" s="65"/>
      <c r="F68" s="65" t="s">
        <v>158</v>
      </c>
      <c r="G68" s="65">
        <f>G69+G71</f>
        <v>4569.4399999999996</v>
      </c>
      <c r="H68" s="65">
        <f>H71</f>
        <v>3058</v>
      </c>
      <c r="I68" s="65">
        <f>I71</f>
        <v>3059</v>
      </c>
      <c r="J68" s="65">
        <f>J71</f>
        <v>3058.2</v>
      </c>
      <c r="K68" s="65">
        <f t="shared" si="3"/>
        <v>66.927238348681684</v>
      </c>
      <c r="L68" s="65">
        <f t="shared" si="4"/>
        <v>99.973847662634853</v>
      </c>
    </row>
    <row r="69" spans="2:12" x14ac:dyDescent="0.25">
      <c r="B69" s="65"/>
      <c r="C69" s="65"/>
      <c r="D69" s="96">
        <v>422</v>
      </c>
      <c r="E69" s="65"/>
      <c r="F69" s="65" t="s">
        <v>179</v>
      </c>
      <c r="G69" s="65">
        <f>G70</f>
        <v>1638.26</v>
      </c>
      <c r="H69" s="65"/>
      <c r="I69" s="65"/>
      <c r="J69" s="65"/>
      <c r="K69" s="65"/>
      <c r="L69" s="65"/>
    </row>
    <row r="70" spans="2:12" x14ac:dyDescent="0.25">
      <c r="B70" s="65"/>
      <c r="C70" s="65"/>
      <c r="D70" s="65"/>
      <c r="E70" s="97">
        <v>4221</v>
      </c>
      <c r="F70" s="95" t="s">
        <v>180</v>
      </c>
      <c r="G70" s="95">
        <v>1638.26</v>
      </c>
      <c r="H70" s="65"/>
      <c r="I70" s="65"/>
      <c r="J70" s="65"/>
      <c r="K70" s="65"/>
      <c r="L70" s="65"/>
    </row>
    <row r="71" spans="2:12" x14ac:dyDescent="0.25">
      <c r="B71" s="65"/>
      <c r="C71" s="65"/>
      <c r="D71" s="65" t="s">
        <v>159</v>
      </c>
      <c r="E71" s="65"/>
      <c r="F71" s="65" t="s">
        <v>160</v>
      </c>
      <c r="G71" s="65">
        <f t="shared" ref="G71:J71" si="5">G72</f>
        <v>2931.18</v>
      </c>
      <c r="H71" s="65">
        <f t="shared" si="5"/>
        <v>3058</v>
      </c>
      <c r="I71" s="65">
        <f t="shared" si="5"/>
        <v>3059</v>
      </c>
      <c r="J71" s="65">
        <f t="shared" si="5"/>
        <v>3058.2</v>
      </c>
      <c r="K71" s="65">
        <f t="shared" si="3"/>
        <v>104.3334083884306</v>
      </c>
      <c r="L71" s="65">
        <f t="shared" si="4"/>
        <v>99.973847662634853</v>
      </c>
    </row>
    <row r="72" spans="2:12" x14ac:dyDescent="0.25">
      <c r="B72" s="66"/>
      <c r="C72" s="66"/>
      <c r="D72" s="66"/>
      <c r="E72" s="66" t="s">
        <v>161</v>
      </c>
      <c r="F72" s="66" t="s">
        <v>162</v>
      </c>
      <c r="G72" s="66">
        <v>2931.18</v>
      </c>
      <c r="H72" s="66">
        <v>3058</v>
      </c>
      <c r="I72" s="66">
        <v>3059</v>
      </c>
      <c r="J72" s="66">
        <v>3058.2</v>
      </c>
      <c r="K72" s="66">
        <f t="shared" si="3"/>
        <v>104.3334083884306</v>
      </c>
      <c r="L72" s="66">
        <f t="shared" si="4"/>
        <v>99.973847662634853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B1" sqref="B1:H1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8" t="s">
        <v>16</v>
      </c>
      <c r="C2" s="98"/>
      <c r="D2" s="98"/>
      <c r="E2" s="98"/>
      <c r="F2" s="98"/>
      <c r="G2" s="98"/>
      <c r="H2" s="9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703375.4</v>
      </c>
      <c r="D6" s="71">
        <f>D7+D9</f>
        <v>811298.49</v>
      </c>
      <c r="E6" s="71">
        <f>E7+E9</f>
        <v>807977</v>
      </c>
      <c r="F6" s="71">
        <f>F7+F9</f>
        <v>807319.76</v>
      </c>
      <c r="G6" s="72">
        <f t="shared" ref="G6:G15" si="0">(F6*100)/C6</f>
        <v>114.77793508274529</v>
      </c>
      <c r="H6" s="72">
        <f t="shared" ref="H6:H15" si="1">(F6*100)/E6</f>
        <v>99.918656100359286</v>
      </c>
    </row>
    <row r="7" spans="1:8" x14ac:dyDescent="0.25">
      <c r="A7"/>
      <c r="B7" s="8" t="s">
        <v>163</v>
      </c>
      <c r="C7" s="71">
        <f>C8</f>
        <v>702555.11</v>
      </c>
      <c r="D7" s="71">
        <f>D8</f>
        <v>810833.49</v>
      </c>
      <c r="E7" s="71">
        <f>E8</f>
        <v>807512</v>
      </c>
      <c r="F7" s="71">
        <f>F8</f>
        <v>807254.37</v>
      </c>
      <c r="G7" s="72">
        <f t="shared" si="0"/>
        <v>114.90264016441358</v>
      </c>
      <c r="H7" s="72">
        <f t="shared" si="1"/>
        <v>99.968095830154851</v>
      </c>
    </row>
    <row r="8" spans="1:8" x14ac:dyDescent="0.25">
      <c r="A8"/>
      <c r="B8" s="16" t="s">
        <v>164</v>
      </c>
      <c r="C8" s="73">
        <v>702555.11</v>
      </c>
      <c r="D8" s="73">
        <v>810833.49</v>
      </c>
      <c r="E8" s="73">
        <v>807512</v>
      </c>
      <c r="F8" s="74">
        <v>807254.37</v>
      </c>
      <c r="G8" s="70">
        <f t="shared" si="0"/>
        <v>114.90264016441358</v>
      </c>
      <c r="H8" s="70">
        <f t="shared" si="1"/>
        <v>99.968095830154851</v>
      </c>
    </row>
    <row r="9" spans="1:8" x14ac:dyDescent="0.25">
      <c r="A9"/>
      <c r="B9" s="8" t="s">
        <v>165</v>
      </c>
      <c r="C9" s="71">
        <f>C10</f>
        <v>820.29</v>
      </c>
      <c r="D9" s="71">
        <f>D10</f>
        <v>465</v>
      </c>
      <c r="E9" s="71">
        <f>E10</f>
        <v>465</v>
      </c>
      <c r="F9" s="71">
        <f>F10</f>
        <v>65.39</v>
      </c>
      <c r="G9" s="72">
        <f t="shared" si="0"/>
        <v>7.9715710297577687</v>
      </c>
      <c r="H9" s="72">
        <f t="shared" si="1"/>
        <v>14.06236559139785</v>
      </c>
    </row>
    <row r="10" spans="1:8" x14ac:dyDescent="0.25">
      <c r="A10"/>
      <c r="B10" s="16" t="s">
        <v>166</v>
      </c>
      <c r="C10" s="73">
        <v>820.29</v>
      </c>
      <c r="D10" s="73">
        <v>465</v>
      </c>
      <c r="E10" s="73">
        <v>465</v>
      </c>
      <c r="F10" s="74">
        <v>65.39</v>
      </c>
      <c r="G10" s="70">
        <f t="shared" si="0"/>
        <v>7.9715710297577687</v>
      </c>
      <c r="H10" s="70">
        <f t="shared" si="1"/>
        <v>14.06236559139785</v>
      </c>
    </row>
    <row r="11" spans="1:8" x14ac:dyDescent="0.25">
      <c r="B11" s="8" t="s">
        <v>33</v>
      </c>
      <c r="C11" s="75">
        <f>C12+C14</f>
        <v>703375.4</v>
      </c>
      <c r="D11" s="75">
        <f>D12+D14</f>
        <v>811298.49</v>
      </c>
      <c r="E11" s="75">
        <f>E12+E14</f>
        <v>807977</v>
      </c>
      <c r="F11" s="75">
        <f>F12+F14</f>
        <v>807319.76</v>
      </c>
      <c r="G11" s="72">
        <f t="shared" si="0"/>
        <v>114.77793508274529</v>
      </c>
      <c r="H11" s="72">
        <f t="shared" si="1"/>
        <v>99.918656100359286</v>
      </c>
    </row>
    <row r="12" spans="1:8" x14ac:dyDescent="0.25">
      <c r="A12"/>
      <c r="B12" s="8" t="s">
        <v>163</v>
      </c>
      <c r="C12" s="75">
        <f>C13</f>
        <v>702555.11</v>
      </c>
      <c r="D12" s="75">
        <f>D13</f>
        <v>810833.49</v>
      </c>
      <c r="E12" s="75">
        <f>E13</f>
        <v>807512</v>
      </c>
      <c r="F12" s="75">
        <f>F13</f>
        <v>807254.37</v>
      </c>
      <c r="G12" s="72">
        <f t="shared" si="0"/>
        <v>114.90264016441358</v>
      </c>
      <c r="H12" s="72">
        <f t="shared" si="1"/>
        <v>99.968095830154851</v>
      </c>
    </row>
    <row r="13" spans="1:8" x14ac:dyDescent="0.25">
      <c r="A13"/>
      <c r="B13" s="16" t="s">
        <v>164</v>
      </c>
      <c r="C13" s="73">
        <f>702555.11</f>
        <v>702555.11</v>
      </c>
      <c r="D13" s="73">
        <v>810833.49</v>
      </c>
      <c r="E13" s="76">
        <v>807512</v>
      </c>
      <c r="F13" s="74">
        <v>807254.37</v>
      </c>
      <c r="G13" s="70">
        <f t="shared" si="0"/>
        <v>114.90264016441358</v>
      </c>
      <c r="H13" s="70">
        <f t="shared" si="1"/>
        <v>99.968095830154851</v>
      </c>
    </row>
    <row r="14" spans="1:8" x14ac:dyDescent="0.25">
      <c r="A14"/>
      <c r="B14" s="8" t="s">
        <v>165</v>
      </c>
      <c r="C14" s="75">
        <f>C15</f>
        <v>820.29</v>
      </c>
      <c r="D14" s="75">
        <f>D15</f>
        <v>465</v>
      </c>
      <c r="E14" s="75">
        <f>E15</f>
        <v>465</v>
      </c>
      <c r="F14" s="75">
        <f>F15</f>
        <v>65.39</v>
      </c>
      <c r="G14" s="72">
        <f t="shared" si="0"/>
        <v>7.9715710297577687</v>
      </c>
      <c r="H14" s="72">
        <f t="shared" si="1"/>
        <v>14.06236559139785</v>
      </c>
    </row>
    <row r="15" spans="1:8" x14ac:dyDescent="0.25">
      <c r="A15"/>
      <c r="B15" s="16" t="s">
        <v>166</v>
      </c>
      <c r="C15" s="73">
        <v>820.29</v>
      </c>
      <c r="D15" s="73">
        <v>465</v>
      </c>
      <c r="E15" s="76">
        <v>465</v>
      </c>
      <c r="F15" s="74">
        <v>65.39</v>
      </c>
      <c r="G15" s="70">
        <f t="shared" si="0"/>
        <v>7.9715710297577687</v>
      </c>
      <c r="H15" s="70">
        <f t="shared" si="1"/>
        <v>14.06236559139785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14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17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703375.4</v>
      </c>
      <c r="D6" s="75">
        <f t="shared" si="0"/>
        <v>811298.49</v>
      </c>
      <c r="E6" s="75">
        <f t="shared" si="0"/>
        <v>807977</v>
      </c>
      <c r="F6" s="75">
        <f t="shared" si="0"/>
        <v>807319.76</v>
      </c>
      <c r="G6" s="70">
        <f>(F6*100)/C6</f>
        <v>114.77793508274529</v>
      </c>
      <c r="H6" s="70">
        <f>(F6*100)/E6</f>
        <v>99.918656100359286</v>
      </c>
    </row>
    <row r="7" spans="2:8" x14ac:dyDescent="0.25">
      <c r="B7" s="8" t="s">
        <v>167</v>
      </c>
      <c r="C7" s="75">
        <f t="shared" si="0"/>
        <v>703375.4</v>
      </c>
      <c r="D7" s="75">
        <f t="shared" si="0"/>
        <v>811298.49</v>
      </c>
      <c r="E7" s="75">
        <f t="shared" si="0"/>
        <v>807977</v>
      </c>
      <c r="F7" s="75">
        <f t="shared" si="0"/>
        <v>807319.76</v>
      </c>
      <c r="G7" s="70">
        <f>(F7*100)/C7</f>
        <v>114.77793508274529</v>
      </c>
      <c r="H7" s="70">
        <f>(F7*100)/E7</f>
        <v>99.918656100359286</v>
      </c>
    </row>
    <row r="8" spans="2:8" x14ac:dyDescent="0.25">
      <c r="B8" s="11" t="s">
        <v>168</v>
      </c>
      <c r="C8" s="73">
        <v>703375.4</v>
      </c>
      <c r="D8" s="73">
        <v>811298.49</v>
      </c>
      <c r="E8" s="73">
        <v>807977</v>
      </c>
      <c r="F8" s="74">
        <v>807319.76</v>
      </c>
      <c r="G8" s="70">
        <f>(F8*100)/C8</f>
        <v>114.77793508274529</v>
      </c>
      <c r="H8" s="70">
        <f>(F8*100)/E8</f>
        <v>99.918656100359286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sqref="A1:L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8" t="s">
        <v>25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12" ht="15.75" customHeight="1" x14ac:dyDescent="0.25">
      <c r="B5" s="98" t="s">
        <v>18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3</v>
      </c>
      <c r="C7" s="122"/>
      <c r="D7" s="122"/>
      <c r="E7" s="122"/>
      <c r="F7" s="123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21">
        <v>1</v>
      </c>
      <c r="C8" s="122"/>
      <c r="D8" s="122"/>
      <c r="E8" s="122"/>
      <c r="F8" s="123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1" sqref="B1:H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8" t="s">
        <v>19</v>
      </c>
      <c r="C2" s="98"/>
      <c r="D2" s="98"/>
      <c r="E2" s="98"/>
      <c r="F2" s="98"/>
      <c r="G2" s="98"/>
      <c r="H2" s="9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topLeftCell="A46" zoomScaleNormal="100" workbookViewId="0">
      <selection sqref="A1:F8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181</v>
      </c>
      <c r="C1" s="39"/>
    </row>
    <row r="2" spans="1:6" ht="15" customHeight="1" x14ac:dyDescent="0.2">
      <c r="A2" s="41" t="s">
        <v>35</v>
      </c>
      <c r="B2" s="42" t="s">
        <v>182</v>
      </c>
      <c r="C2" s="39"/>
    </row>
    <row r="3" spans="1:6" s="39" customFormat="1" ht="43.5" customHeight="1" x14ac:dyDescent="0.2">
      <c r="A3" s="43" t="s">
        <v>36</v>
      </c>
      <c r="B3" s="37" t="s">
        <v>177</v>
      </c>
    </row>
    <row r="4" spans="1:6" s="39" customFormat="1" x14ac:dyDescent="0.2">
      <c r="A4" s="43" t="s">
        <v>37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169</v>
      </c>
      <c r="B7" s="46"/>
      <c r="C7" s="77">
        <f>C11</f>
        <v>810833.49</v>
      </c>
      <c r="D7" s="77">
        <f>D11</f>
        <v>807512</v>
      </c>
      <c r="E7" s="77">
        <f>E11</f>
        <v>807254.37</v>
      </c>
      <c r="F7" s="77">
        <f>(E7*100)/D7</f>
        <v>99.968095830154851</v>
      </c>
    </row>
    <row r="8" spans="1:6" x14ac:dyDescent="0.2">
      <c r="A8" s="47" t="s">
        <v>73</v>
      </c>
      <c r="B8" s="46"/>
      <c r="C8" s="77">
        <f>C64</f>
        <v>465</v>
      </c>
      <c r="D8" s="77">
        <f>D64</f>
        <v>465</v>
      </c>
      <c r="E8" s="77">
        <f>E64</f>
        <v>65.39</v>
      </c>
      <c r="F8" s="77">
        <f>(E8*100)/D8</f>
        <v>14.06236559139785</v>
      </c>
    </row>
    <row r="9" spans="1:6" s="57" customFormat="1" x14ac:dyDescent="0.2"/>
    <row r="10" spans="1:6" ht="38.25" x14ac:dyDescent="0.2">
      <c r="A10" s="47" t="s">
        <v>170</v>
      </c>
      <c r="B10" s="47" t="s">
        <v>171</v>
      </c>
      <c r="C10" s="47" t="s">
        <v>47</v>
      </c>
      <c r="D10" s="47" t="s">
        <v>172</v>
      </c>
      <c r="E10" s="47" t="s">
        <v>173</v>
      </c>
      <c r="F10" s="47" t="s">
        <v>174</v>
      </c>
    </row>
    <row r="11" spans="1:6" x14ac:dyDescent="0.2">
      <c r="A11" s="48" t="s">
        <v>169</v>
      </c>
      <c r="B11" s="48" t="s">
        <v>175</v>
      </c>
      <c r="C11" s="78">
        <f>C12+C55</f>
        <v>810833.49</v>
      </c>
      <c r="D11" s="78">
        <f>D12+D55</f>
        <v>807512</v>
      </c>
      <c r="E11" s="78">
        <f>E12+E55</f>
        <v>807254.37</v>
      </c>
      <c r="F11" s="79">
        <f>(E11*100)/D11</f>
        <v>99.968095830154851</v>
      </c>
    </row>
    <row r="12" spans="1:6" x14ac:dyDescent="0.2">
      <c r="A12" s="49" t="s">
        <v>71</v>
      </c>
      <c r="B12" s="50" t="s">
        <v>72</v>
      </c>
      <c r="C12" s="80">
        <f>C13+C22+C49</f>
        <v>807775.49</v>
      </c>
      <c r="D12" s="80">
        <f>D13+D22+D49</f>
        <v>804453</v>
      </c>
      <c r="E12" s="80">
        <f>E13+E22+E49</f>
        <v>804196.17</v>
      </c>
      <c r="F12" s="81">
        <f>(E12*100)/D12</f>
        <v>99.968073958329455</v>
      </c>
    </row>
    <row r="13" spans="1:6" x14ac:dyDescent="0.2">
      <c r="A13" s="51" t="s">
        <v>73</v>
      </c>
      <c r="B13" s="52" t="s">
        <v>74</v>
      </c>
      <c r="C13" s="82">
        <f>C14+C17+C19</f>
        <v>606571.49</v>
      </c>
      <c r="D13" s="82">
        <f>D14+D17+D19</f>
        <v>600561</v>
      </c>
      <c r="E13" s="82">
        <f>E14+E17+E19</f>
        <v>600309.57000000007</v>
      </c>
      <c r="F13" s="81">
        <f>(E13*100)/D13</f>
        <v>99.958134144574828</v>
      </c>
    </row>
    <row r="14" spans="1:6" x14ac:dyDescent="0.2">
      <c r="A14" s="53" t="s">
        <v>75</v>
      </c>
      <c r="B14" s="54" t="s">
        <v>76</v>
      </c>
      <c r="C14" s="83">
        <f>C15+C16</f>
        <v>508558.49</v>
      </c>
      <c r="D14" s="83">
        <f>D15+D16</f>
        <v>507864</v>
      </c>
      <c r="E14" s="83">
        <f>E15+E16</f>
        <v>507614.37</v>
      </c>
      <c r="F14" s="83">
        <f>(E14*100)/D14</f>
        <v>99.950847077170266</v>
      </c>
    </row>
    <row r="15" spans="1:6" x14ac:dyDescent="0.2">
      <c r="A15" s="55" t="s">
        <v>77</v>
      </c>
      <c r="B15" s="56" t="s">
        <v>78</v>
      </c>
      <c r="C15" s="84">
        <v>506731.49</v>
      </c>
      <c r="D15" s="84">
        <v>506000</v>
      </c>
      <c r="E15" s="84">
        <v>505763.62</v>
      </c>
      <c r="F15" s="84"/>
    </row>
    <row r="16" spans="1:6" x14ac:dyDescent="0.2">
      <c r="A16" s="55" t="s">
        <v>79</v>
      </c>
      <c r="B16" s="56" t="s">
        <v>80</v>
      </c>
      <c r="C16" s="84">
        <v>1827</v>
      </c>
      <c r="D16" s="84">
        <v>1864</v>
      </c>
      <c r="E16" s="84">
        <v>1850.75</v>
      </c>
      <c r="F16" s="84"/>
    </row>
    <row r="17" spans="1:6" x14ac:dyDescent="0.2">
      <c r="A17" s="53" t="s">
        <v>81</v>
      </c>
      <c r="B17" s="54" t="s">
        <v>82</v>
      </c>
      <c r="C17" s="83">
        <f>C18</f>
        <v>14201</v>
      </c>
      <c r="D17" s="83">
        <f>D18</f>
        <v>13489</v>
      </c>
      <c r="E17" s="83">
        <f>E18</f>
        <v>13488.58</v>
      </c>
      <c r="F17" s="83">
        <f>(E17*100)/D17</f>
        <v>99.996886351842235</v>
      </c>
    </row>
    <row r="18" spans="1:6" x14ac:dyDescent="0.2">
      <c r="A18" s="55" t="s">
        <v>83</v>
      </c>
      <c r="B18" s="56" t="s">
        <v>82</v>
      </c>
      <c r="C18" s="84">
        <v>14201</v>
      </c>
      <c r="D18" s="84">
        <v>13489</v>
      </c>
      <c r="E18" s="84">
        <v>13488.58</v>
      </c>
      <c r="F18" s="84"/>
    </row>
    <row r="19" spans="1:6" x14ac:dyDescent="0.2">
      <c r="A19" s="53" t="s">
        <v>84</v>
      </c>
      <c r="B19" s="54" t="s">
        <v>85</v>
      </c>
      <c r="C19" s="83">
        <f>C20+C21</f>
        <v>83812</v>
      </c>
      <c r="D19" s="83">
        <f>D20+D21</f>
        <v>79208</v>
      </c>
      <c r="E19" s="83">
        <f>E20+E21</f>
        <v>79206.62</v>
      </c>
      <c r="F19" s="83">
        <f>(E19*100)/D19</f>
        <v>99.998257751742244</v>
      </c>
    </row>
    <row r="20" spans="1:6" x14ac:dyDescent="0.2">
      <c r="A20" s="55" t="s">
        <v>86</v>
      </c>
      <c r="B20" s="56" t="s">
        <v>87</v>
      </c>
      <c r="C20" s="84">
        <v>731</v>
      </c>
      <c r="D20" s="84">
        <v>734</v>
      </c>
      <c r="E20" s="84">
        <v>733.51</v>
      </c>
      <c r="F20" s="84"/>
    </row>
    <row r="21" spans="1:6" x14ac:dyDescent="0.2">
      <c r="A21" s="55" t="s">
        <v>88</v>
      </c>
      <c r="B21" s="56" t="s">
        <v>89</v>
      </c>
      <c r="C21" s="84">
        <v>83081</v>
      </c>
      <c r="D21" s="84">
        <v>78474</v>
      </c>
      <c r="E21" s="84">
        <v>78473.11</v>
      </c>
      <c r="F21" s="84"/>
    </row>
    <row r="22" spans="1:6" x14ac:dyDescent="0.2">
      <c r="A22" s="51" t="s">
        <v>90</v>
      </c>
      <c r="B22" s="52" t="s">
        <v>91</v>
      </c>
      <c r="C22" s="82">
        <f>C23+C27+C31+C41+C43</f>
        <v>199716</v>
      </c>
      <c r="D22" s="82">
        <f>D23+D27+D31+D41+D43</f>
        <v>202240</v>
      </c>
      <c r="E22" s="82">
        <f>E23+E27+E31+E41+E43</f>
        <v>202239.24</v>
      </c>
      <c r="F22" s="81">
        <f>(E22*100)/D22</f>
        <v>99.999624208860766</v>
      </c>
    </row>
    <row r="23" spans="1:6" x14ac:dyDescent="0.2">
      <c r="A23" s="53" t="s">
        <v>92</v>
      </c>
      <c r="B23" s="54" t="s">
        <v>93</v>
      </c>
      <c r="C23" s="83">
        <f>C24+C25+C26</f>
        <v>21655</v>
      </c>
      <c r="D23" s="83">
        <f>D24+D25+D26</f>
        <v>20513</v>
      </c>
      <c r="E23" s="83">
        <f>E24+E25+E26</f>
        <v>20512.239999999998</v>
      </c>
      <c r="F23" s="83">
        <f>(E23*100)/D23</f>
        <v>99.996295032418459</v>
      </c>
    </row>
    <row r="24" spans="1:6" x14ac:dyDescent="0.2">
      <c r="A24" s="55" t="s">
        <v>94</v>
      </c>
      <c r="B24" s="56" t="s">
        <v>95</v>
      </c>
      <c r="C24" s="84">
        <v>3206</v>
      </c>
      <c r="D24" s="84">
        <v>3992</v>
      </c>
      <c r="E24" s="84">
        <v>3992</v>
      </c>
      <c r="F24" s="84"/>
    </row>
    <row r="25" spans="1:6" ht="25.5" x14ac:dyDescent="0.2">
      <c r="A25" s="55" t="s">
        <v>96</v>
      </c>
      <c r="B25" s="56" t="s">
        <v>97</v>
      </c>
      <c r="C25" s="84">
        <v>17387</v>
      </c>
      <c r="D25" s="84">
        <v>16021</v>
      </c>
      <c r="E25" s="84">
        <v>16020.24</v>
      </c>
      <c r="F25" s="84"/>
    </row>
    <row r="26" spans="1:6" x14ac:dyDescent="0.2">
      <c r="A26" s="55" t="s">
        <v>98</v>
      </c>
      <c r="B26" s="56" t="s">
        <v>99</v>
      </c>
      <c r="C26" s="84">
        <v>1062</v>
      </c>
      <c r="D26" s="84">
        <v>500</v>
      </c>
      <c r="E26" s="84">
        <v>500</v>
      </c>
      <c r="F26" s="84"/>
    </row>
    <row r="27" spans="1:6" x14ac:dyDescent="0.2">
      <c r="A27" s="53" t="s">
        <v>100</v>
      </c>
      <c r="B27" s="54" t="s">
        <v>101</v>
      </c>
      <c r="C27" s="83">
        <f>C28+C29+C30</f>
        <v>34118</v>
      </c>
      <c r="D27" s="83">
        <f>D28+D29+D30</f>
        <v>31044</v>
      </c>
      <c r="E27" s="83">
        <f>E28+E29+E30</f>
        <v>31044</v>
      </c>
      <c r="F27" s="83">
        <f>(E27*100)/D27</f>
        <v>100</v>
      </c>
    </row>
    <row r="28" spans="1:6" x14ac:dyDescent="0.2">
      <c r="A28" s="55" t="s">
        <v>102</v>
      </c>
      <c r="B28" s="56" t="s">
        <v>103</v>
      </c>
      <c r="C28" s="84">
        <v>16200</v>
      </c>
      <c r="D28" s="84">
        <v>17200</v>
      </c>
      <c r="E28" s="84">
        <v>17200</v>
      </c>
      <c r="F28" s="84"/>
    </row>
    <row r="29" spans="1:6" x14ac:dyDescent="0.2">
      <c r="A29" s="55" t="s">
        <v>104</v>
      </c>
      <c r="B29" s="56" t="s">
        <v>105</v>
      </c>
      <c r="C29" s="84">
        <v>17254</v>
      </c>
      <c r="D29" s="84">
        <v>13180</v>
      </c>
      <c r="E29" s="84">
        <v>13180</v>
      </c>
      <c r="F29" s="84"/>
    </row>
    <row r="30" spans="1:6" x14ac:dyDescent="0.2">
      <c r="A30" s="55" t="s">
        <v>106</v>
      </c>
      <c r="B30" s="56" t="s">
        <v>107</v>
      </c>
      <c r="C30" s="84">
        <v>664</v>
      </c>
      <c r="D30" s="84">
        <v>664</v>
      </c>
      <c r="E30" s="84">
        <v>664</v>
      </c>
      <c r="F30" s="84"/>
    </row>
    <row r="31" spans="1:6" x14ac:dyDescent="0.2">
      <c r="A31" s="53" t="s">
        <v>108</v>
      </c>
      <c r="B31" s="54" t="s">
        <v>109</v>
      </c>
      <c r="C31" s="83">
        <f>C32+C33+C34+C35+C36+C37+C38+C39+C40</f>
        <v>138898</v>
      </c>
      <c r="D31" s="83">
        <f>D32+D33+D34+D35+D36+D37+D38+D39+D40</f>
        <v>149048</v>
      </c>
      <c r="E31" s="83">
        <f>E32+E33+E34+E35+E36+E37+E38+E39+E40</f>
        <v>149048</v>
      </c>
      <c r="F31" s="83">
        <f>(E31*100)/D31</f>
        <v>100</v>
      </c>
    </row>
    <row r="32" spans="1:6" x14ac:dyDescent="0.2">
      <c r="A32" s="55" t="s">
        <v>110</v>
      </c>
      <c r="B32" s="56" t="s">
        <v>111</v>
      </c>
      <c r="C32" s="84">
        <v>17254</v>
      </c>
      <c r="D32" s="84">
        <v>18450</v>
      </c>
      <c r="E32" s="84">
        <v>18450</v>
      </c>
      <c r="F32" s="84"/>
    </row>
    <row r="33" spans="1:6" x14ac:dyDescent="0.2">
      <c r="A33" s="55" t="s">
        <v>112</v>
      </c>
      <c r="B33" s="56" t="s">
        <v>113</v>
      </c>
      <c r="C33" s="84">
        <v>4318</v>
      </c>
      <c r="D33" s="84">
        <v>4318</v>
      </c>
      <c r="E33" s="84">
        <v>4318</v>
      </c>
      <c r="F33" s="84"/>
    </row>
    <row r="34" spans="1:6" x14ac:dyDescent="0.2">
      <c r="A34" s="55" t="s">
        <v>114</v>
      </c>
      <c r="B34" s="56" t="s">
        <v>115</v>
      </c>
      <c r="C34" s="84">
        <v>4124</v>
      </c>
      <c r="D34" s="84">
        <v>4124</v>
      </c>
      <c r="E34" s="84">
        <v>4124</v>
      </c>
      <c r="F34" s="84"/>
    </row>
    <row r="35" spans="1:6" x14ac:dyDescent="0.2">
      <c r="A35" s="55" t="s">
        <v>116</v>
      </c>
      <c r="B35" s="56" t="s">
        <v>117</v>
      </c>
      <c r="C35" s="84">
        <v>3931</v>
      </c>
      <c r="D35" s="84">
        <v>4787</v>
      </c>
      <c r="E35" s="84">
        <v>4787</v>
      </c>
      <c r="F35" s="84"/>
    </row>
    <row r="36" spans="1:6" x14ac:dyDescent="0.2">
      <c r="A36" s="55" t="s">
        <v>118</v>
      </c>
      <c r="B36" s="56" t="s">
        <v>119</v>
      </c>
      <c r="C36" s="84">
        <v>3718</v>
      </c>
      <c r="D36" s="84">
        <v>4430</v>
      </c>
      <c r="E36" s="84">
        <v>4430</v>
      </c>
      <c r="F36" s="84"/>
    </row>
    <row r="37" spans="1:6" x14ac:dyDescent="0.2">
      <c r="A37" s="55" t="s">
        <v>120</v>
      </c>
      <c r="B37" s="56" t="s">
        <v>121</v>
      </c>
      <c r="C37" s="84">
        <v>3318</v>
      </c>
      <c r="D37" s="84">
        <v>2556</v>
      </c>
      <c r="E37" s="84">
        <v>2556</v>
      </c>
      <c r="F37" s="84"/>
    </row>
    <row r="38" spans="1:6" x14ac:dyDescent="0.2">
      <c r="A38" s="55" t="s">
        <v>122</v>
      </c>
      <c r="B38" s="56" t="s">
        <v>123</v>
      </c>
      <c r="C38" s="84">
        <v>89725</v>
      </c>
      <c r="D38" s="84">
        <v>96300</v>
      </c>
      <c r="E38" s="84">
        <v>96300</v>
      </c>
      <c r="F38" s="84"/>
    </row>
    <row r="39" spans="1:6" x14ac:dyDescent="0.2">
      <c r="A39" s="55" t="s">
        <v>124</v>
      </c>
      <c r="B39" s="56" t="s">
        <v>125</v>
      </c>
      <c r="C39" s="84">
        <v>265</v>
      </c>
      <c r="D39" s="84">
        <v>28</v>
      </c>
      <c r="E39" s="84">
        <v>28</v>
      </c>
      <c r="F39" s="84"/>
    </row>
    <row r="40" spans="1:6" x14ac:dyDescent="0.2">
      <c r="A40" s="55" t="s">
        <v>126</v>
      </c>
      <c r="B40" s="56" t="s">
        <v>127</v>
      </c>
      <c r="C40" s="84">
        <v>12245</v>
      </c>
      <c r="D40" s="84">
        <v>14055</v>
      </c>
      <c r="E40" s="84">
        <v>14055</v>
      </c>
      <c r="F40" s="84"/>
    </row>
    <row r="41" spans="1:6" x14ac:dyDescent="0.2">
      <c r="A41" s="53" t="s">
        <v>128</v>
      </c>
      <c r="B41" s="54" t="s">
        <v>129</v>
      </c>
      <c r="C41" s="83">
        <f>C42</f>
        <v>465</v>
      </c>
      <c r="D41" s="83">
        <f>D42</f>
        <v>270</v>
      </c>
      <c r="E41" s="83">
        <f>E42</f>
        <v>270</v>
      </c>
      <c r="F41" s="83">
        <f>(E41*100)/D41</f>
        <v>100</v>
      </c>
    </row>
    <row r="42" spans="1:6" ht="25.5" x14ac:dyDescent="0.2">
      <c r="A42" s="55" t="s">
        <v>130</v>
      </c>
      <c r="B42" s="56" t="s">
        <v>131</v>
      </c>
      <c r="C42" s="84">
        <v>465</v>
      </c>
      <c r="D42" s="84">
        <v>270</v>
      </c>
      <c r="E42" s="84">
        <v>270</v>
      </c>
      <c r="F42" s="84"/>
    </row>
    <row r="43" spans="1:6" x14ac:dyDescent="0.2">
      <c r="A43" s="53" t="s">
        <v>132</v>
      </c>
      <c r="B43" s="54" t="s">
        <v>133</v>
      </c>
      <c r="C43" s="83">
        <f>C44+C45+C46+C47+C48</f>
        <v>4580</v>
      </c>
      <c r="D43" s="83">
        <f>D44+D45+D46+D47+D48</f>
        <v>1365</v>
      </c>
      <c r="E43" s="83">
        <f>E44+E45+E46+E47+E48</f>
        <v>1365</v>
      </c>
      <c r="F43" s="83">
        <f>(E43*100)/D43</f>
        <v>100</v>
      </c>
    </row>
    <row r="44" spans="1:6" x14ac:dyDescent="0.2">
      <c r="A44" s="55" t="s">
        <v>134</v>
      </c>
      <c r="B44" s="56" t="s">
        <v>135</v>
      </c>
      <c r="C44" s="84">
        <v>864</v>
      </c>
      <c r="D44" s="84">
        <v>670</v>
      </c>
      <c r="E44" s="84">
        <v>670</v>
      </c>
      <c r="F44" s="84"/>
    </row>
    <row r="45" spans="1:6" x14ac:dyDescent="0.2">
      <c r="A45" s="55" t="s">
        <v>136</v>
      </c>
      <c r="B45" s="56" t="s">
        <v>137</v>
      </c>
      <c r="C45" s="84">
        <v>540</v>
      </c>
      <c r="D45" s="84">
        <v>540</v>
      </c>
      <c r="E45" s="84">
        <v>540</v>
      </c>
      <c r="F45" s="84"/>
    </row>
    <row r="46" spans="1:6" x14ac:dyDescent="0.2">
      <c r="A46" s="55" t="s">
        <v>138</v>
      </c>
      <c r="B46" s="56" t="s">
        <v>139</v>
      </c>
      <c r="C46" s="84">
        <v>994</v>
      </c>
      <c r="D46" s="84">
        <v>0</v>
      </c>
      <c r="E46" s="84">
        <v>0</v>
      </c>
      <c r="F46" s="84"/>
    </row>
    <row r="47" spans="1:6" x14ac:dyDescent="0.2">
      <c r="A47" s="55" t="s">
        <v>140</v>
      </c>
      <c r="B47" s="56" t="s">
        <v>141</v>
      </c>
      <c r="C47" s="84">
        <v>1717</v>
      </c>
      <c r="D47" s="84">
        <v>0</v>
      </c>
      <c r="E47" s="84">
        <v>0</v>
      </c>
      <c r="F47" s="84"/>
    </row>
    <row r="48" spans="1:6" x14ac:dyDescent="0.2">
      <c r="A48" s="55" t="s">
        <v>142</v>
      </c>
      <c r="B48" s="56" t="s">
        <v>133</v>
      </c>
      <c r="C48" s="84">
        <v>465</v>
      </c>
      <c r="D48" s="84">
        <v>155</v>
      </c>
      <c r="E48" s="84">
        <v>155</v>
      </c>
      <c r="F48" s="84"/>
    </row>
    <row r="49" spans="1:6" x14ac:dyDescent="0.2">
      <c r="A49" s="51" t="s">
        <v>143</v>
      </c>
      <c r="B49" s="52" t="s">
        <v>144</v>
      </c>
      <c r="C49" s="82">
        <f>C50+C52</f>
        <v>1488</v>
      </c>
      <c r="D49" s="82">
        <f>D50+D52</f>
        <v>1652</v>
      </c>
      <c r="E49" s="82">
        <f>E50+E52</f>
        <v>1647.36</v>
      </c>
      <c r="F49" s="81">
        <f>(E49*100)/D49</f>
        <v>99.719128329297817</v>
      </c>
    </row>
    <row r="50" spans="1:6" x14ac:dyDescent="0.2">
      <c r="A50" s="53" t="s">
        <v>145</v>
      </c>
      <c r="B50" s="54" t="s">
        <v>146</v>
      </c>
      <c r="C50" s="83">
        <f>C51</f>
        <v>421</v>
      </c>
      <c r="D50" s="83">
        <f>D51</f>
        <v>425</v>
      </c>
      <c r="E50" s="83">
        <f>E51</f>
        <v>421.08</v>
      </c>
      <c r="F50" s="83">
        <f>(E50*100)/D50</f>
        <v>99.07764705882353</v>
      </c>
    </row>
    <row r="51" spans="1:6" ht="25.5" x14ac:dyDescent="0.2">
      <c r="A51" s="55" t="s">
        <v>147</v>
      </c>
      <c r="B51" s="56" t="s">
        <v>148</v>
      </c>
      <c r="C51" s="84">
        <v>421</v>
      </c>
      <c r="D51" s="84">
        <v>425</v>
      </c>
      <c r="E51" s="84">
        <v>421.08</v>
      </c>
      <c r="F51" s="84"/>
    </row>
    <row r="52" spans="1:6" x14ac:dyDescent="0.2">
      <c r="A52" s="53" t="s">
        <v>149</v>
      </c>
      <c r="B52" s="54" t="s">
        <v>150</v>
      </c>
      <c r="C52" s="83">
        <f>C53+C54</f>
        <v>1067</v>
      </c>
      <c r="D52" s="83">
        <f>D53+D54</f>
        <v>1227</v>
      </c>
      <c r="E52" s="83">
        <f>E53+E54</f>
        <v>1226.28</v>
      </c>
      <c r="F52" s="83">
        <f>(E52*100)/D52</f>
        <v>99.941320293398533</v>
      </c>
    </row>
    <row r="53" spans="1:6" x14ac:dyDescent="0.2">
      <c r="A53" s="55" t="s">
        <v>151</v>
      </c>
      <c r="B53" s="56" t="s">
        <v>152</v>
      </c>
      <c r="C53" s="84">
        <v>478</v>
      </c>
      <c r="D53" s="84">
        <v>638</v>
      </c>
      <c r="E53" s="84">
        <v>638</v>
      </c>
      <c r="F53" s="84"/>
    </row>
    <row r="54" spans="1:6" x14ac:dyDescent="0.2">
      <c r="A54" s="55" t="s">
        <v>153</v>
      </c>
      <c r="B54" s="56" t="s">
        <v>154</v>
      </c>
      <c r="C54" s="84">
        <v>589</v>
      </c>
      <c r="D54" s="84">
        <v>589</v>
      </c>
      <c r="E54" s="84">
        <v>588.28</v>
      </c>
      <c r="F54" s="84"/>
    </row>
    <row r="55" spans="1:6" x14ac:dyDescent="0.2">
      <c r="A55" s="49" t="s">
        <v>155</v>
      </c>
      <c r="B55" s="50" t="s">
        <v>156</v>
      </c>
      <c r="C55" s="80">
        <f t="shared" ref="C55:E57" si="0">C56</f>
        <v>3058</v>
      </c>
      <c r="D55" s="80">
        <f t="shared" si="0"/>
        <v>3059</v>
      </c>
      <c r="E55" s="80">
        <f t="shared" si="0"/>
        <v>3058.2</v>
      </c>
      <c r="F55" s="81">
        <f>(E55*100)/D55</f>
        <v>99.973847662634853</v>
      </c>
    </row>
    <row r="56" spans="1:6" x14ac:dyDescent="0.2">
      <c r="A56" s="51" t="s">
        <v>157</v>
      </c>
      <c r="B56" s="52" t="s">
        <v>158</v>
      </c>
      <c r="C56" s="82">
        <f t="shared" si="0"/>
        <v>3058</v>
      </c>
      <c r="D56" s="82">
        <f t="shared" si="0"/>
        <v>3059</v>
      </c>
      <c r="E56" s="82">
        <f t="shared" si="0"/>
        <v>3058.2</v>
      </c>
      <c r="F56" s="81">
        <f>(E56*100)/D56</f>
        <v>99.973847662634853</v>
      </c>
    </row>
    <row r="57" spans="1:6" x14ac:dyDescent="0.2">
      <c r="A57" s="53" t="s">
        <v>159</v>
      </c>
      <c r="B57" s="54" t="s">
        <v>160</v>
      </c>
      <c r="C57" s="83">
        <f t="shared" si="0"/>
        <v>3058</v>
      </c>
      <c r="D57" s="83">
        <f t="shared" si="0"/>
        <v>3059</v>
      </c>
      <c r="E57" s="83">
        <f t="shared" si="0"/>
        <v>3058.2</v>
      </c>
      <c r="F57" s="83">
        <f>(E57*100)/D57</f>
        <v>99.973847662634853</v>
      </c>
    </row>
    <row r="58" spans="1:6" x14ac:dyDescent="0.2">
      <c r="A58" s="55" t="s">
        <v>161</v>
      </c>
      <c r="B58" s="56" t="s">
        <v>162</v>
      </c>
      <c r="C58" s="84">
        <v>3058</v>
      </c>
      <c r="D58" s="84">
        <v>3059</v>
      </c>
      <c r="E58" s="84">
        <v>3058.2</v>
      </c>
      <c r="F58" s="84"/>
    </row>
    <row r="59" spans="1:6" x14ac:dyDescent="0.2">
      <c r="A59" s="49" t="s">
        <v>55</v>
      </c>
      <c r="B59" s="50" t="s">
        <v>56</v>
      </c>
      <c r="C59" s="80">
        <f t="shared" ref="C59:E60" si="1">C60</f>
        <v>810833.49</v>
      </c>
      <c r="D59" s="80">
        <f t="shared" si="1"/>
        <v>807512</v>
      </c>
      <c r="E59" s="80">
        <f t="shared" si="1"/>
        <v>807254.37</v>
      </c>
      <c r="F59" s="81">
        <f>(E59*100)/D59</f>
        <v>99.968095830154851</v>
      </c>
    </row>
    <row r="60" spans="1:6" x14ac:dyDescent="0.2">
      <c r="A60" s="51" t="s">
        <v>63</v>
      </c>
      <c r="B60" s="52" t="s">
        <v>64</v>
      </c>
      <c r="C60" s="82">
        <f t="shared" si="1"/>
        <v>810833.49</v>
      </c>
      <c r="D60" s="82">
        <f t="shared" si="1"/>
        <v>807512</v>
      </c>
      <c r="E60" s="82">
        <f t="shared" si="1"/>
        <v>807254.37</v>
      </c>
      <c r="F60" s="81">
        <f>(E60*100)/D60</f>
        <v>99.968095830154851</v>
      </c>
    </row>
    <row r="61" spans="1:6" ht="25.5" x14ac:dyDescent="0.2">
      <c r="A61" s="53" t="s">
        <v>65</v>
      </c>
      <c r="B61" s="54" t="s">
        <v>66</v>
      </c>
      <c r="C61" s="83">
        <f>C62+C63</f>
        <v>810833.49</v>
      </c>
      <c r="D61" s="83">
        <f>D62+D63</f>
        <v>807512</v>
      </c>
      <c r="E61" s="83">
        <f>E62+E63</f>
        <v>807254.37</v>
      </c>
      <c r="F61" s="83">
        <f>(E61*100)/D61</f>
        <v>99.968095830154851</v>
      </c>
    </row>
    <row r="62" spans="1:6" x14ac:dyDescent="0.2">
      <c r="A62" s="55" t="s">
        <v>67</v>
      </c>
      <c r="B62" s="56" t="s">
        <v>68</v>
      </c>
      <c r="C62" s="84">
        <v>807775.49</v>
      </c>
      <c r="D62" s="84">
        <v>804453</v>
      </c>
      <c r="E62" s="84">
        <v>804196.17</v>
      </c>
      <c r="F62" s="84"/>
    </row>
    <row r="63" spans="1:6" ht="25.5" x14ac:dyDescent="0.2">
      <c r="A63" s="55" t="s">
        <v>69</v>
      </c>
      <c r="B63" s="56" t="s">
        <v>70</v>
      </c>
      <c r="C63" s="84">
        <v>3058</v>
      </c>
      <c r="D63" s="84">
        <v>3059</v>
      </c>
      <c r="E63" s="84">
        <v>3058.2</v>
      </c>
      <c r="F63" s="84"/>
    </row>
    <row r="64" spans="1:6" x14ac:dyDescent="0.2">
      <c r="A64" s="48" t="s">
        <v>73</v>
      </c>
      <c r="B64" s="48" t="s">
        <v>176</v>
      </c>
      <c r="C64" s="78">
        <f t="shared" ref="C64:E67" si="2">C65</f>
        <v>465</v>
      </c>
      <c r="D64" s="78">
        <f t="shared" si="2"/>
        <v>465</v>
      </c>
      <c r="E64" s="78">
        <f t="shared" si="2"/>
        <v>65.39</v>
      </c>
      <c r="F64" s="79">
        <f>(E64*100)/D64</f>
        <v>14.06236559139785</v>
      </c>
    </row>
    <row r="65" spans="1:6" x14ac:dyDescent="0.2">
      <c r="A65" s="49" t="s">
        <v>71</v>
      </c>
      <c r="B65" s="50" t="s">
        <v>72</v>
      </c>
      <c r="C65" s="80">
        <f t="shared" si="2"/>
        <v>465</v>
      </c>
      <c r="D65" s="80">
        <f t="shared" si="2"/>
        <v>465</v>
      </c>
      <c r="E65" s="80">
        <f t="shared" si="2"/>
        <v>65.39</v>
      </c>
      <c r="F65" s="81">
        <f>(E65*100)/D65</f>
        <v>14.06236559139785</v>
      </c>
    </row>
    <row r="66" spans="1:6" x14ac:dyDescent="0.2">
      <c r="A66" s="51" t="s">
        <v>90</v>
      </c>
      <c r="B66" s="52" t="s">
        <v>91</v>
      </c>
      <c r="C66" s="82">
        <f t="shared" si="2"/>
        <v>465</v>
      </c>
      <c r="D66" s="82">
        <f t="shared" si="2"/>
        <v>465</v>
      </c>
      <c r="E66" s="82">
        <f t="shared" si="2"/>
        <v>65.39</v>
      </c>
      <c r="F66" s="81">
        <f>(E66*100)/D66</f>
        <v>14.06236559139785</v>
      </c>
    </row>
    <row r="67" spans="1:6" x14ac:dyDescent="0.2">
      <c r="A67" s="53" t="s">
        <v>108</v>
      </c>
      <c r="B67" s="54" t="s">
        <v>109</v>
      </c>
      <c r="C67" s="83">
        <f t="shared" si="2"/>
        <v>465</v>
      </c>
      <c r="D67" s="83">
        <f t="shared" si="2"/>
        <v>465</v>
      </c>
      <c r="E67" s="83">
        <f t="shared" si="2"/>
        <v>65.39</v>
      </c>
      <c r="F67" s="83">
        <f>(E67*100)/D67</f>
        <v>14.06236559139785</v>
      </c>
    </row>
    <row r="68" spans="1:6" x14ac:dyDescent="0.2">
      <c r="A68" s="55" t="s">
        <v>118</v>
      </c>
      <c r="B68" s="56" t="s">
        <v>119</v>
      </c>
      <c r="C68" s="84">
        <v>465</v>
      </c>
      <c r="D68" s="84">
        <v>465</v>
      </c>
      <c r="E68" s="84">
        <v>65.39</v>
      </c>
      <c r="F68" s="84"/>
    </row>
    <row r="69" spans="1:6" x14ac:dyDescent="0.2">
      <c r="A69" s="49" t="s">
        <v>55</v>
      </c>
      <c r="B69" s="50" t="s">
        <v>56</v>
      </c>
      <c r="C69" s="80">
        <f t="shared" ref="C69:E71" si="3">C70</f>
        <v>465</v>
      </c>
      <c r="D69" s="80">
        <f t="shared" si="3"/>
        <v>465</v>
      </c>
      <c r="E69" s="80">
        <f t="shared" si="3"/>
        <v>65.39</v>
      </c>
      <c r="F69" s="81">
        <f>(E69*100)/D69</f>
        <v>14.06236559139785</v>
      </c>
    </row>
    <row r="70" spans="1:6" x14ac:dyDescent="0.2">
      <c r="A70" s="51" t="s">
        <v>57</v>
      </c>
      <c r="B70" s="52" t="s">
        <v>58</v>
      </c>
      <c r="C70" s="82">
        <f t="shared" si="3"/>
        <v>465</v>
      </c>
      <c r="D70" s="82">
        <f t="shared" si="3"/>
        <v>465</v>
      </c>
      <c r="E70" s="82">
        <f t="shared" si="3"/>
        <v>65.39</v>
      </c>
      <c r="F70" s="81">
        <f>(E70*100)/D70</f>
        <v>14.06236559139785</v>
      </c>
    </row>
    <row r="71" spans="1:6" x14ac:dyDescent="0.2">
      <c r="A71" s="53" t="s">
        <v>59</v>
      </c>
      <c r="B71" s="54" t="s">
        <v>60</v>
      </c>
      <c r="C71" s="83">
        <f t="shared" si="3"/>
        <v>465</v>
      </c>
      <c r="D71" s="83">
        <f t="shared" si="3"/>
        <v>465</v>
      </c>
      <c r="E71" s="83">
        <f t="shared" si="3"/>
        <v>65.39</v>
      </c>
      <c r="F71" s="83">
        <f>(E71*100)/D71</f>
        <v>14.06236559139785</v>
      </c>
    </row>
    <row r="72" spans="1:6" x14ac:dyDescent="0.2">
      <c r="A72" s="55" t="s">
        <v>61</v>
      </c>
      <c r="B72" s="56" t="s">
        <v>62</v>
      </c>
      <c r="C72" s="84">
        <v>465</v>
      </c>
      <c r="D72" s="84">
        <v>465</v>
      </c>
      <c r="E72" s="84">
        <v>65.39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Nevenka Horvat</cp:lastModifiedBy>
  <cp:lastPrinted>2024-04-12T09:50:01Z</cp:lastPrinted>
  <dcterms:created xsi:type="dcterms:W3CDTF">2022-08-12T12:51:27Z</dcterms:created>
  <dcterms:modified xsi:type="dcterms:W3CDTF">2024-04-12T09:50:20Z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