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Financijski izvještaji\2024\OGDO\Izvršenje I-VI.24\"/>
    </mc:Choice>
  </mc:AlternateContent>
  <xr:revisionPtr revIDLastSave="0" documentId="8_{976C7408-506E-4CD9-9504-91A9C37CC3CB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H6" i="5"/>
  <c r="F6" i="5"/>
  <c r="E6" i="5"/>
  <c r="D6" i="5"/>
  <c r="C6" i="5"/>
  <c r="G6" i="5" s="1"/>
  <c r="L73" i="3"/>
  <c r="K73" i="3"/>
  <c r="L72" i="3"/>
  <c r="K72" i="3"/>
  <c r="J72" i="3"/>
  <c r="I72" i="3"/>
  <c r="H72" i="3"/>
  <c r="G72" i="3"/>
  <c r="L71" i="3"/>
  <c r="K71" i="3"/>
  <c r="L70" i="3"/>
  <c r="K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J34" i="3"/>
  <c r="I34" i="3"/>
  <c r="H34" i="3"/>
  <c r="G34" i="3"/>
  <c r="G33" i="3" s="1"/>
  <c r="K33" i="3" s="1"/>
  <c r="L33" i="3"/>
  <c r="J33" i="3"/>
  <c r="I33" i="3"/>
  <c r="H33" i="3"/>
  <c r="L32" i="3"/>
  <c r="K32" i="3"/>
  <c r="L31" i="3"/>
  <c r="K31" i="3"/>
  <c r="J31" i="3"/>
  <c r="I31" i="3"/>
  <c r="H31" i="3"/>
  <c r="G31" i="3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8" l="1"/>
  <c r="G12" i="5"/>
  <c r="G11" i="3"/>
  <c r="K15" i="3"/>
  <c r="K16" i="3"/>
  <c r="K34" i="3"/>
  <c r="G25" i="3"/>
  <c r="G24" i="3" s="1"/>
  <c r="K26" i="3"/>
  <c r="G10" i="3" l="1"/>
  <c r="K10" i="3" s="1"/>
  <c r="K11" i="3"/>
  <c r="K25" i="3"/>
  <c r="G23" i="3"/>
  <c r="K23" i="3" s="1"/>
  <c r="K24" i="3"/>
</calcChain>
</file>

<file path=xl/sharedStrings.xml><?xml version="1.0" encoding="utf-8"?>
<sst xmlns="http://schemas.openxmlformats.org/spreadsheetml/2006/main" count="380" uniqueCount="182">
  <si>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</si>
  <si>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</si>
  <si>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</si>
  <si>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</si>
  <si>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</si>
  <si>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</si>
  <si>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</si>
  <si>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</si>
  <si>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</si>
  <si>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</si>
  <si>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</si>
  <si>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</si>
  <si>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</si>
  <si>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</si>
  <si>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</si>
  <si>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</si>
  <si>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</si>
  <si>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</si>
  <si>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</si>
  <si>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</si>
  <si>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</si>
  <si>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</si>
  <si>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</si>
  <si>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</si>
  <si>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</si>
  <si>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</si>
  <si>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</si>
  <si>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</si>
  <si>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</si>
  <si>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</si>
  <si>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</si>
  <si>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</si>
  <si>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</si>
  <si>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</si>
  <si>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</si>
  <si>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</si>
  <si>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</si>
  <si>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</si>
  <si>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</si>
  <si>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</si>
  <si>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</si>
  <si>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</si>
  <si>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</si>
  <si>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</si>
  <si>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</si>
  <si>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</si>
  <si>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</si>
  <si>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</si>
  <si>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</si>
  <si>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</si>
  <si>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</si>
  <si>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</si>
  <si>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</si>
  <si>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</si>
  <si>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</si>
  <si>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</si>
  <si>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</si>
  <si>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</si>
  <si>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</si>
  <si>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</si>
  <si>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</si>
  <si>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</si>
  <si>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</si>
  <si>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</si>
  <si>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</si>
  <si>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</si>
  <si>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</si>
  <si>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</si>
  <si>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</si>
  <si>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</si>
  <si>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</si>
  <si>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</si>
  <si>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</si>
  <si>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</si>
  <si>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</si>
  <si>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</si>
  <si>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</si>
  <si>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</si>
  <si>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</si>
  <si>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</si>
  <si>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</si>
  <si>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</si>
  <si>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</si>
  <si>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</si>
  <si>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</si>
  <si>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</si>
  <si>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</si>
  <si>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</si>
  <si>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</si>
  <si>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</si>
  <si>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</si>
  <si>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</si>
  <si>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</si>
  <si>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</si>
  <si>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</si>
  <si>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</si>
  <si>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</si>
  <si>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</si>
  <si>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</si>
  <si>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</si>
  <si>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</si>
  <si>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</si>
  <si>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</si>
  <si>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</si>
  <si>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</si>
  <si>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</si>
  <si>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</si>
  <si>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</si>
  <si>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</si>
  <si>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</si>
  <si>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</si>
  <si>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</si>
  <si>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</si>
  <si>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</si>
  <si>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</si>
  <si>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</si>
  <si>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</si>
  <si>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</si>
  <si>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</si>
  <si>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</si>
  <si>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</si>
  <si>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</si>
  <si>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</si>
  <si>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</si>
  <si>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</si>
  <si>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</si>
  <si>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</si>
  <si>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</si>
  <si>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</si>
  <si>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</si>
  <si>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</si>
  <si>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</si>
  <si>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</si>
  <si>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</si>
  <si>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</si>
  <si>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</si>
  <si>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</si>
  <si>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</si>
  <si>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</si>
  <si>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</si>
  <si>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</si>
  <si>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</si>
  <si>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</si>
  <si>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</si>
  <si>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</si>
  <si>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</si>
  <si>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</si>
  <si>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</si>
  <si>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</si>
  <si>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</si>
  <si>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</si>
  <si>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</si>
  <si>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</si>
  <si>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</si>
  <si>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</si>
  <si>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</si>
  <si>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</si>
  <si>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</si>
  <si>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</si>
  <si>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</si>
  <si>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</si>
  <si>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</si>
  <si>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</si>
  <si>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</si>
  <si>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</si>
  <si>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</si>
  <si>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</si>
  <si>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</si>
  <si>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</si>
  <si>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</si>
  <si>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</si>
  <si>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</si>
  <si>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52356 GRAĐANSKO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</si>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</sst>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7" fillId="0" borderId="13" xfId="4" applyFont="1" applyFill="1" applyBorder="1"/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G14" sqref="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11" t="s">
        <v>8</v>
      </c>
      <c r="C10" s="103"/>
      <c r="D10" s="103"/>
      <c r="E10" s="103"/>
      <c r="F10" s="99"/>
      <c r="G10" s="85">
        <v>998217.93</v>
      </c>
      <c r="H10" s="86">
        <v>2863687</v>
      </c>
      <c r="I10" s="86">
        <v>2863687</v>
      </c>
      <c r="J10" s="86">
        <v>1414702.88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1"/>
      <c r="D12" s="101"/>
      <c r="E12" s="101"/>
      <c r="F12" s="110"/>
      <c r="G12" s="87">
        <f>G10+G11</f>
        <v>998217.93</v>
      </c>
      <c r="H12" s="87">
        <f t="shared" ref="H12:J12" si="0">H10+H11</f>
        <v>2863687</v>
      </c>
      <c r="I12" s="87">
        <f t="shared" si="0"/>
        <v>2863687</v>
      </c>
      <c r="J12" s="87">
        <f t="shared" si="0"/>
        <v>1414702.88</v>
      </c>
      <c r="K12" s="88">
        <f>J12/G12*100</f>
        <v>141.72284803579913</v>
      </c>
      <c r="L12" s="88">
        <f>J12/I12*100</f>
        <v>49.401449250563999</v>
      </c>
    </row>
    <row r="13" spans="2:13" x14ac:dyDescent="0.25">
      <c r="B13" s="102" t="s">
        <v>9</v>
      </c>
      <c r="C13" s="103"/>
      <c r="D13" s="103"/>
      <c r="E13" s="103"/>
      <c r="F13" s="103"/>
      <c r="G13" s="89">
        <v>996424.45</v>
      </c>
      <c r="H13" s="86">
        <v>2845087</v>
      </c>
      <c r="I13" s="86">
        <v>2845087</v>
      </c>
      <c r="J13" s="86">
        <v>1413185.35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1793.48</v>
      </c>
      <c r="H14" s="86">
        <v>18600</v>
      </c>
      <c r="I14" s="86">
        <v>18600</v>
      </c>
      <c r="J14" s="86">
        <v>1517.53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998217.92999999993</v>
      </c>
      <c r="H15" s="87">
        <f t="shared" ref="H15:J15" si="1">H13+H14</f>
        <v>2863687</v>
      </c>
      <c r="I15" s="87">
        <f t="shared" si="1"/>
        <v>2863687</v>
      </c>
      <c r="J15" s="87">
        <f t="shared" si="1"/>
        <v>1414702.8800000001</v>
      </c>
      <c r="K15" s="88">
        <f>J15/G15*100</f>
        <v>141.72284803579919</v>
      </c>
      <c r="L15" s="88">
        <f>J15/I15*100</f>
        <v>49.401449250563999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-2.3283064365386963E-10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1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11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11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1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-2.3283064365386963E-10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zoomScale="90" zoomScaleNormal="90" workbookViewId="0">
      <selection activeCell="G19" sqref="G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998217.92999999993</v>
      </c>
      <c r="H10" s="65">
        <f>H11</f>
        <v>2863687</v>
      </c>
      <c r="I10" s="65">
        <f>I11</f>
        <v>2863687</v>
      </c>
      <c r="J10" s="65">
        <f>J11</f>
        <v>1414702.8800000001</v>
      </c>
      <c r="K10" s="69">
        <f t="shared" ref="K10:K18" si="0">(J10*100)/G10</f>
        <v>141.72284803579916</v>
      </c>
      <c r="L10" s="69">
        <f t="shared" ref="L10:L18" si="1">(J10*100)/I10</f>
        <v>49.401449250564049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998217.92999999993</v>
      </c>
      <c r="H11" s="65">
        <f>H12+H15</f>
        <v>2863687</v>
      </c>
      <c r="I11" s="65">
        <f>I12+I15</f>
        <v>2863687</v>
      </c>
      <c r="J11" s="65">
        <f>J12+J15</f>
        <v>1414702.8800000001</v>
      </c>
      <c r="K11" s="65">
        <f t="shared" si="0"/>
        <v>141.72284803579916</v>
      </c>
      <c r="L11" s="65">
        <f t="shared" si="1"/>
        <v>49.401449250564049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287</v>
      </c>
      <c r="I12" s="65">
        <f t="shared" si="2"/>
        <v>287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287</v>
      </c>
      <c r="I13" s="65">
        <f t="shared" si="2"/>
        <v>287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287</v>
      </c>
      <c r="I14" s="66">
        <v>287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998217.92999999993</v>
      </c>
      <c r="H15" s="65">
        <f>H16</f>
        <v>2863400</v>
      </c>
      <c r="I15" s="65">
        <f>I16</f>
        <v>2863400</v>
      </c>
      <c r="J15" s="65">
        <f>J16</f>
        <v>1414702.8800000001</v>
      </c>
      <c r="K15" s="65">
        <f t="shared" si="0"/>
        <v>141.72284803579916</v>
      </c>
      <c r="L15" s="65">
        <f t="shared" si="1"/>
        <v>49.406400782286795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998217.92999999993</v>
      </c>
      <c r="H16" s="65">
        <f>H17+H18</f>
        <v>2863400</v>
      </c>
      <c r="I16" s="65">
        <f>I17+I18</f>
        <v>2863400</v>
      </c>
      <c r="J16" s="65">
        <f>J17+J18</f>
        <v>1414702.8800000001</v>
      </c>
      <c r="K16" s="65">
        <f t="shared" si="0"/>
        <v>141.72284803579916</v>
      </c>
      <c r="L16" s="65">
        <f t="shared" si="1"/>
        <v>49.406400782286795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996424.45</v>
      </c>
      <c r="H17" s="66">
        <v>2844800</v>
      </c>
      <c r="I17" s="66">
        <v>2844800</v>
      </c>
      <c r="J17" s="66">
        <v>1413185.35</v>
      </c>
      <c r="K17" s="66">
        <f t="shared" si="0"/>
        <v>141.82563966590743</v>
      </c>
      <c r="L17" s="66">
        <f t="shared" si="1"/>
        <v>49.676087949943756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85">
        <v>1793.48</v>
      </c>
      <c r="H18" s="66">
        <v>18600</v>
      </c>
      <c r="I18" s="66">
        <v>18600</v>
      </c>
      <c r="J18" s="66">
        <v>1517.53</v>
      </c>
      <c r="K18" s="66">
        <f t="shared" si="0"/>
        <v>84.613711889733921</v>
      </c>
      <c r="L18" s="66">
        <f t="shared" si="1"/>
        <v>8.1587634408602145</v>
      </c>
    </row>
    <row r="19" spans="2:12" x14ac:dyDescent="0.25">
      <c r="F19" s="35"/>
      <c r="G19" s="96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G24+G66</f>
        <v>998217.93</v>
      </c>
      <c r="H23" s="65">
        <f>H24+H66</f>
        <v>2863687</v>
      </c>
      <c r="I23" s="65">
        <f>I24+I66</f>
        <v>2863687</v>
      </c>
      <c r="J23" s="65">
        <f>J24+J66</f>
        <v>1414702.8800000001</v>
      </c>
      <c r="K23" s="70">
        <f t="shared" ref="K23:K54" si="3">(J23*100)/G23</f>
        <v>141.72284803579916</v>
      </c>
      <c r="L23" s="70">
        <f t="shared" ref="L23:L54" si="4">(J23*100)/I23</f>
        <v>49.401449250564049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G25+G33+G61</f>
        <v>996424.45000000007</v>
      </c>
      <c r="H24" s="65">
        <f>H25+H33+H61</f>
        <v>2845087</v>
      </c>
      <c r="I24" s="65">
        <f>I25+I33+I61</f>
        <v>2845087</v>
      </c>
      <c r="J24" s="65">
        <f>J25+J33+J61</f>
        <v>1413185.35</v>
      </c>
      <c r="K24" s="65">
        <f t="shared" si="3"/>
        <v>141.82563966590743</v>
      </c>
      <c r="L24" s="65">
        <f t="shared" si="4"/>
        <v>49.671076842289885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910762.81</v>
      </c>
      <c r="H25" s="65">
        <f>H26+H29+H31</f>
        <v>2581820</v>
      </c>
      <c r="I25" s="65">
        <f>I26+I29+I31</f>
        <v>2581820</v>
      </c>
      <c r="J25" s="65">
        <f>J26+J29+J31</f>
        <v>1310028.82</v>
      </c>
      <c r="K25" s="65">
        <f t="shared" si="3"/>
        <v>143.83863785566737</v>
      </c>
      <c r="L25" s="65">
        <f t="shared" si="4"/>
        <v>50.740517154565381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768066.20000000007</v>
      </c>
      <c r="H26" s="65">
        <f>H27+H28</f>
        <v>2206892</v>
      </c>
      <c r="I26" s="65">
        <f>I27+I28</f>
        <v>2206892</v>
      </c>
      <c r="J26" s="65">
        <f>J27+J28</f>
        <v>1099811.21</v>
      </c>
      <c r="K26" s="65">
        <f t="shared" si="3"/>
        <v>143.19224176249389</v>
      </c>
      <c r="L26" s="65">
        <f t="shared" si="4"/>
        <v>49.835298238427619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5">
        <v>754870.78</v>
      </c>
      <c r="H27" s="66">
        <v>2184092</v>
      </c>
      <c r="I27" s="66">
        <v>2184092</v>
      </c>
      <c r="J27" s="66">
        <v>1081373.27</v>
      </c>
      <c r="K27" s="66">
        <f t="shared" si="3"/>
        <v>143.25276572501588</v>
      </c>
      <c r="L27" s="66">
        <f t="shared" si="4"/>
        <v>49.511342470921555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5">
        <v>13195.42</v>
      </c>
      <c r="H28" s="66">
        <v>22800</v>
      </c>
      <c r="I28" s="66">
        <v>22800</v>
      </c>
      <c r="J28" s="66">
        <v>18437.939999999999</v>
      </c>
      <c r="K28" s="66">
        <f t="shared" si="3"/>
        <v>139.72984565856939</v>
      </c>
      <c r="L28" s="66">
        <f t="shared" si="4"/>
        <v>80.868157894736839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16919.46</v>
      </c>
      <c r="H29" s="65">
        <f>H30</f>
        <v>39122</v>
      </c>
      <c r="I29" s="65">
        <f>I30</f>
        <v>39122</v>
      </c>
      <c r="J29" s="65">
        <f>J30</f>
        <v>30123.51</v>
      </c>
      <c r="K29" s="65">
        <f t="shared" si="3"/>
        <v>178.04061122518095</v>
      </c>
      <c r="L29" s="65">
        <f t="shared" si="4"/>
        <v>76.998900874188436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95">
        <v>16919.46</v>
      </c>
      <c r="H30" s="66">
        <v>39122</v>
      </c>
      <c r="I30" s="66">
        <v>39122</v>
      </c>
      <c r="J30" s="66">
        <v>30123.51</v>
      </c>
      <c r="K30" s="66">
        <f t="shared" si="3"/>
        <v>178.04061122518095</v>
      </c>
      <c r="L30" s="66">
        <f t="shared" si="4"/>
        <v>76.998900874188436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125777.15</v>
      </c>
      <c r="H31" s="65">
        <f>H32</f>
        <v>335806</v>
      </c>
      <c r="I31" s="65">
        <f>I32</f>
        <v>335806</v>
      </c>
      <c r="J31" s="65">
        <f>J32</f>
        <v>180094.1</v>
      </c>
      <c r="K31" s="65">
        <f t="shared" si="3"/>
        <v>143.18506978413805</v>
      </c>
      <c r="L31" s="65">
        <f t="shared" si="4"/>
        <v>53.630399695062032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95">
        <v>125777.15</v>
      </c>
      <c r="H32" s="66">
        <v>335806</v>
      </c>
      <c r="I32" s="66">
        <v>335806</v>
      </c>
      <c r="J32" s="66">
        <v>180094.1</v>
      </c>
      <c r="K32" s="66">
        <f t="shared" si="3"/>
        <v>143.18506978413805</v>
      </c>
      <c r="L32" s="66">
        <f t="shared" si="4"/>
        <v>53.630399695062032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</f>
        <v>85018.96</v>
      </c>
      <c r="H33" s="65">
        <f>H34+H39+H45+H55</f>
        <v>259267</v>
      </c>
      <c r="I33" s="65">
        <f>I34+I39+I45+I55</f>
        <v>259267</v>
      </c>
      <c r="J33" s="65">
        <f>J34+J39+J45+J55</f>
        <v>102349.97000000002</v>
      </c>
      <c r="K33" s="65">
        <f t="shared" si="3"/>
        <v>120.38487650284127</v>
      </c>
      <c r="L33" s="65">
        <f t="shared" si="4"/>
        <v>39.476666910945085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23485.1</v>
      </c>
      <c r="H34" s="65">
        <f>H35+H36+H37+H38</f>
        <v>69620</v>
      </c>
      <c r="I34" s="65">
        <f>I35+I36+I37+I38</f>
        <v>69620</v>
      </c>
      <c r="J34" s="65">
        <f>J35+J36+J37+J38</f>
        <v>25176.41</v>
      </c>
      <c r="K34" s="65">
        <f t="shared" si="3"/>
        <v>107.20162996964034</v>
      </c>
      <c r="L34" s="65">
        <f t="shared" si="4"/>
        <v>36.162611318586613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2340</v>
      </c>
      <c r="H35" s="66">
        <v>6000</v>
      </c>
      <c r="I35" s="66">
        <v>6000</v>
      </c>
      <c r="J35" s="66">
        <v>2488</v>
      </c>
      <c r="K35" s="66">
        <f t="shared" si="3"/>
        <v>106.32478632478633</v>
      </c>
      <c r="L35" s="66">
        <f t="shared" si="4"/>
        <v>41.466666666666669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95">
        <v>18510.59</v>
      </c>
      <c r="H36" s="66">
        <v>57000</v>
      </c>
      <c r="I36" s="66">
        <v>57000</v>
      </c>
      <c r="J36" s="66">
        <v>20739.66</v>
      </c>
      <c r="K36" s="66">
        <f t="shared" si="3"/>
        <v>112.0421337191305</v>
      </c>
      <c r="L36" s="66">
        <f t="shared" si="4"/>
        <v>36.385368421052632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934.51</v>
      </c>
      <c r="H37" s="66">
        <v>3500</v>
      </c>
      <c r="I37" s="66">
        <v>3500</v>
      </c>
      <c r="J37" s="66">
        <v>1248.75</v>
      </c>
      <c r="K37" s="66">
        <f t="shared" si="3"/>
        <v>133.62617842505699</v>
      </c>
      <c r="L37" s="66">
        <f t="shared" si="4"/>
        <v>35.678571428571431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1700</v>
      </c>
      <c r="H38" s="66">
        <v>3120</v>
      </c>
      <c r="I38" s="66">
        <v>3120</v>
      </c>
      <c r="J38" s="66">
        <v>700</v>
      </c>
      <c r="K38" s="66">
        <f t="shared" si="3"/>
        <v>41.176470588235297</v>
      </c>
      <c r="L38" s="66">
        <f t="shared" si="4"/>
        <v>22.435897435897434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35091.08</v>
      </c>
      <c r="H39" s="65">
        <f>H40+H41+H42+H43+H44</f>
        <v>93837</v>
      </c>
      <c r="I39" s="65">
        <f>I40+I41+I42+I43+I44</f>
        <v>93837</v>
      </c>
      <c r="J39" s="65">
        <f>J40+J41+J42+J43+J44</f>
        <v>37945.72</v>
      </c>
      <c r="K39" s="65">
        <f t="shared" si="3"/>
        <v>108.1349448349837</v>
      </c>
      <c r="L39" s="65">
        <f t="shared" si="4"/>
        <v>40.437908287775613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12088.84</v>
      </c>
      <c r="H40" s="66">
        <v>39800</v>
      </c>
      <c r="I40" s="66">
        <v>39800</v>
      </c>
      <c r="J40" s="66">
        <v>10880.78</v>
      </c>
      <c r="K40" s="66">
        <f t="shared" si="3"/>
        <v>90.006816204036113</v>
      </c>
      <c r="L40" s="66">
        <f t="shared" si="4"/>
        <v>27.338643216080403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23002.240000000002</v>
      </c>
      <c r="H41" s="66">
        <v>52287</v>
      </c>
      <c r="I41" s="66">
        <v>52287</v>
      </c>
      <c r="J41" s="66">
        <v>26883.439999999999</v>
      </c>
      <c r="K41" s="66">
        <f t="shared" si="3"/>
        <v>116.87313931164964</v>
      </c>
      <c r="L41" s="66">
        <f t="shared" si="4"/>
        <v>51.415150993554803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150</v>
      </c>
      <c r="I42" s="66">
        <v>150</v>
      </c>
      <c r="J42" s="66">
        <v>0</v>
      </c>
      <c r="K42" s="66" t="e">
        <f t="shared" si="3"/>
        <v>#DIV/0!</v>
      </c>
      <c r="L42" s="66">
        <f t="shared" si="4"/>
        <v>0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1000</v>
      </c>
      <c r="I43" s="66">
        <v>1000</v>
      </c>
      <c r="J43" s="66">
        <v>0</v>
      </c>
      <c r="K43" s="66" t="e">
        <f t="shared" si="3"/>
        <v>#DIV/0!</v>
      </c>
      <c r="L43" s="66">
        <f t="shared" si="4"/>
        <v>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600</v>
      </c>
      <c r="I44" s="66">
        <v>600</v>
      </c>
      <c r="J44" s="66">
        <v>181.5</v>
      </c>
      <c r="K44" s="66" t="e">
        <f t="shared" si="3"/>
        <v>#DIV/0!</v>
      </c>
      <c r="L44" s="66">
        <f t="shared" si="4"/>
        <v>30.25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16324.619999999999</v>
      </c>
      <c r="H45" s="65">
        <f>H46+H47+H48+H49+H50+H51+H52+H53+H54</f>
        <v>67350</v>
      </c>
      <c r="I45" s="65">
        <f>I46+I47+I48+I49+I50+I51+I52+I53+I54</f>
        <v>67350</v>
      </c>
      <c r="J45" s="65">
        <f>J46+J47+J48+J49+J50+J51+J52+J53+J54</f>
        <v>26569.760000000002</v>
      </c>
      <c r="K45" s="65">
        <f t="shared" si="3"/>
        <v>162.75882685171234</v>
      </c>
      <c r="L45" s="65">
        <f t="shared" si="4"/>
        <v>39.450274684484036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8005.7</v>
      </c>
      <c r="H46" s="66">
        <v>32000</v>
      </c>
      <c r="I46" s="66">
        <v>32000</v>
      </c>
      <c r="J46" s="66">
        <v>9523.5400000000009</v>
      </c>
      <c r="K46" s="66">
        <f t="shared" si="3"/>
        <v>118.95949136240429</v>
      </c>
      <c r="L46" s="66">
        <f t="shared" si="4"/>
        <v>29.761062500000001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190.7</v>
      </c>
      <c r="H47" s="66">
        <v>6000</v>
      </c>
      <c r="I47" s="66">
        <v>6000</v>
      </c>
      <c r="J47" s="66">
        <v>1169.44</v>
      </c>
      <c r="K47" s="66">
        <f t="shared" si="3"/>
        <v>613.23544834819086</v>
      </c>
      <c r="L47" s="66">
        <f t="shared" si="4"/>
        <v>19.490666666666666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3500</v>
      </c>
      <c r="I48" s="66">
        <v>3500</v>
      </c>
      <c r="J48" s="66">
        <v>5598.85</v>
      </c>
      <c r="K48" s="66" t="e">
        <f t="shared" si="3"/>
        <v>#DIV/0!</v>
      </c>
      <c r="L48" s="66">
        <f t="shared" si="4"/>
        <v>159.96714285714285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2351.79</v>
      </c>
      <c r="H49" s="66">
        <v>7500</v>
      </c>
      <c r="I49" s="66">
        <v>7500</v>
      </c>
      <c r="J49" s="66">
        <v>3642.2</v>
      </c>
      <c r="K49" s="66">
        <f t="shared" si="3"/>
        <v>154.86926979024489</v>
      </c>
      <c r="L49" s="66">
        <f t="shared" si="4"/>
        <v>48.562666666666665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4499.63</v>
      </c>
      <c r="H50" s="66">
        <v>15000</v>
      </c>
      <c r="I50" s="66">
        <v>15000</v>
      </c>
      <c r="J50" s="66">
        <v>4179.93</v>
      </c>
      <c r="K50" s="66">
        <f t="shared" si="3"/>
        <v>92.89497136431217</v>
      </c>
      <c r="L50" s="66">
        <f t="shared" si="4"/>
        <v>27.866199999999999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1268.5</v>
      </c>
      <c r="H51" s="66">
        <v>700</v>
      </c>
      <c r="I51" s="66">
        <v>700</v>
      </c>
      <c r="J51" s="66">
        <v>725</v>
      </c>
      <c r="K51" s="66">
        <f t="shared" si="3"/>
        <v>57.154119038234136</v>
      </c>
      <c r="L51" s="66">
        <f t="shared" si="4"/>
        <v>103.57142857142857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1500</v>
      </c>
      <c r="I52" s="66">
        <v>1500</v>
      </c>
      <c r="J52" s="66">
        <v>0</v>
      </c>
      <c r="K52" s="66" t="e">
        <f t="shared" si="3"/>
        <v>#DIV/0!</v>
      </c>
      <c r="L52" s="66">
        <f t="shared" si="4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8.3000000000000007</v>
      </c>
      <c r="H53" s="66">
        <v>150</v>
      </c>
      <c r="I53" s="66">
        <v>150</v>
      </c>
      <c r="J53" s="66">
        <v>90.84</v>
      </c>
      <c r="K53" s="66">
        <f t="shared" si="3"/>
        <v>1094.4578313253012</v>
      </c>
      <c r="L53" s="66">
        <f t="shared" si="4"/>
        <v>60.56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0</v>
      </c>
      <c r="H54" s="66">
        <v>1000</v>
      </c>
      <c r="I54" s="66">
        <v>1000</v>
      </c>
      <c r="J54" s="66">
        <v>1639.96</v>
      </c>
      <c r="K54" s="66" t="e">
        <f t="shared" si="3"/>
        <v>#DIV/0!</v>
      </c>
      <c r="L54" s="66">
        <f t="shared" si="4"/>
        <v>163.99600000000001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</f>
        <v>10118.16</v>
      </c>
      <c r="H55" s="65">
        <f>H56+H57+H58+H59+H60</f>
        <v>28460</v>
      </c>
      <c r="I55" s="65">
        <f>I56+I57+I58+I59+I60</f>
        <v>28460</v>
      </c>
      <c r="J55" s="65">
        <f>J56+J57+J58+J59+J60</f>
        <v>12658.08</v>
      </c>
      <c r="K55" s="65">
        <f t="shared" ref="K55:K73" si="5">(J55*100)/G55</f>
        <v>125.1025878222918</v>
      </c>
      <c r="L55" s="65">
        <f t="shared" ref="L55:L73" si="6">(J55*100)/I55</f>
        <v>44.476739283204495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3000</v>
      </c>
      <c r="I56" s="66">
        <v>3000</v>
      </c>
      <c r="J56" s="66">
        <v>1299.83</v>
      </c>
      <c r="K56" s="66" t="e">
        <f t="shared" si="5"/>
        <v>#DIV/0!</v>
      </c>
      <c r="L56" s="66">
        <f t="shared" si="6"/>
        <v>43.327666666666666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110</v>
      </c>
      <c r="I57" s="66">
        <v>110</v>
      </c>
      <c r="J57" s="66">
        <v>0</v>
      </c>
      <c r="K57" s="66" t="e">
        <f t="shared" si="5"/>
        <v>#DIV/0!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350</v>
      </c>
      <c r="I58" s="66">
        <v>350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9768.16</v>
      </c>
      <c r="H59" s="66">
        <v>24000</v>
      </c>
      <c r="I59" s="66">
        <v>24000</v>
      </c>
      <c r="J59" s="66">
        <v>11253.25</v>
      </c>
      <c r="K59" s="66">
        <f t="shared" si="5"/>
        <v>115.20337504709178</v>
      </c>
      <c r="L59" s="66">
        <f t="shared" si="6"/>
        <v>46.888541666666669</v>
      </c>
    </row>
    <row r="60" spans="2:12" x14ac:dyDescent="0.25">
      <c r="B60" s="66"/>
      <c r="C60" s="66"/>
      <c r="D60" s="66"/>
      <c r="E60" s="66" t="s">
        <v>137</v>
      </c>
      <c r="F60" s="66" t="s">
        <v>128</v>
      </c>
      <c r="G60" s="66">
        <v>350</v>
      </c>
      <c r="H60" s="66">
        <v>1000</v>
      </c>
      <c r="I60" s="66">
        <v>1000</v>
      </c>
      <c r="J60" s="66">
        <v>105</v>
      </c>
      <c r="K60" s="66">
        <f t="shared" si="5"/>
        <v>30</v>
      </c>
      <c r="L60" s="66">
        <f t="shared" si="6"/>
        <v>10.5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642.68000000000006</v>
      </c>
      <c r="H61" s="65">
        <f>H62+H64</f>
        <v>4000</v>
      </c>
      <c r="I61" s="65">
        <f>I62+I64</f>
        <v>4000</v>
      </c>
      <c r="J61" s="65">
        <f>J62+J64</f>
        <v>806.56</v>
      </c>
      <c r="K61" s="65">
        <f t="shared" si="5"/>
        <v>125.49947096533266</v>
      </c>
      <c r="L61" s="65">
        <f t="shared" si="6"/>
        <v>20.164000000000001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202.68</v>
      </c>
      <c r="H62" s="65">
        <f>H63</f>
        <v>2000</v>
      </c>
      <c r="I62" s="65">
        <f>I63</f>
        <v>2000</v>
      </c>
      <c r="J62" s="65">
        <f>J63</f>
        <v>158.63</v>
      </c>
      <c r="K62" s="65">
        <f t="shared" si="5"/>
        <v>78.266232484704958</v>
      </c>
      <c r="L62" s="65">
        <f t="shared" si="6"/>
        <v>7.9314999999999998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202.68</v>
      </c>
      <c r="H63" s="66">
        <v>2000</v>
      </c>
      <c r="I63" s="66">
        <v>2000</v>
      </c>
      <c r="J63" s="66">
        <v>158.63</v>
      </c>
      <c r="K63" s="66">
        <f t="shared" si="5"/>
        <v>78.266232484704958</v>
      </c>
      <c r="L63" s="66">
        <f t="shared" si="6"/>
        <v>7.9314999999999998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440</v>
      </c>
      <c r="H64" s="65">
        <f>H65</f>
        <v>2000</v>
      </c>
      <c r="I64" s="65">
        <f>I65</f>
        <v>2000</v>
      </c>
      <c r="J64" s="65">
        <f>J65</f>
        <v>647.92999999999995</v>
      </c>
      <c r="K64" s="65">
        <f t="shared" si="5"/>
        <v>147.25681818181818</v>
      </c>
      <c r="L64" s="65">
        <f t="shared" si="6"/>
        <v>32.396500000000003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440</v>
      </c>
      <c r="H65" s="66">
        <v>2000</v>
      </c>
      <c r="I65" s="66">
        <v>2000</v>
      </c>
      <c r="J65" s="66">
        <v>647.92999999999995</v>
      </c>
      <c r="K65" s="66">
        <f t="shared" si="5"/>
        <v>147.25681818181818</v>
      </c>
      <c r="L65" s="66">
        <f t="shared" si="6"/>
        <v>32.396500000000003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</f>
        <v>1793.48</v>
      </c>
      <c r="H66" s="65">
        <f>H67</f>
        <v>18600</v>
      </c>
      <c r="I66" s="65">
        <f>I67</f>
        <v>18600</v>
      </c>
      <c r="J66" s="65">
        <f>J67</f>
        <v>1517.53</v>
      </c>
      <c r="K66" s="65">
        <f t="shared" si="5"/>
        <v>84.613711889733921</v>
      </c>
      <c r="L66" s="65">
        <f t="shared" si="6"/>
        <v>8.1587634408602145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G68+G72</f>
        <v>1793.48</v>
      </c>
      <c r="H67" s="65">
        <f>H68+H72</f>
        <v>18600</v>
      </c>
      <c r="I67" s="65">
        <f>I68+I72</f>
        <v>18600</v>
      </c>
      <c r="J67" s="65">
        <f>J68+J72</f>
        <v>1517.53</v>
      </c>
      <c r="K67" s="65">
        <f t="shared" si="5"/>
        <v>84.613711889733921</v>
      </c>
      <c r="L67" s="65">
        <f t="shared" si="6"/>
        <v>8.1587634408602145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G69+G70+G71</f>
        <v>320</v>
      </c>
      <c r="H68" s="65">
        <f>H69+H70+H71</f>
        <v>4100</v>
      </c>
      <c r="I68" s="65">
        <f>I69+I70+I71</f>
        <v>4100</v>
      </c>
      <c r="J68" s="65">
        <f>J69+J70+J71</f>
        <v>0</v>
      </c>
      <c r="K68" s="65">
        <f t="shared" si="5"/>
        <v>0</v>
      </c>
      <c r="L68" s="65">
        <f t="shared" si="6"/>
        <v>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320</v>
      </c>
      <c r="H69" s="66">
        <v>3000</v>
      </c>
      <c r="I69" s="66">
        <v>3000</v>
      </c>
      <c r="J69" s="66">
        <v>0</v>
      </c>
      <c r="K69" s="66">
        <f t="shared" si="5"/>
        <v>0</v>
      </c>
      <c r="L69" s="66">
        <f t="shared" si="6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600</v>
      </c>
      <c r="I70" s="66">
        <v>600</v>
      </c>
      <c r="J70" s="66">
        <v>0</v>
      </c>
      <c r="K70" s="66" t="e">
        <f t="shared" si="5"/>
        <v>#DIV/0!</v>
      </c>
      <c r="L70" s="66">
        <f t="shared" si="6"/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500</v>
      </c>
      <c r="I71" s="66">
        <v>500</v>
      </c>
      <c r="J71" s="66">
        <v>0</v>
      </c>
      <c r="K71" s="66" t="e">
        <f t="shared" si="5"/>
        <v>#DIV/0!</v>
      </c>
      <c r="L71" s="66">
        <f t="shared" si="6"/>
        <v>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1473.48</v>
      </c>
      <c r="H72" s="65">
        <f>H73</f>
        <v>14500</v>
      </c>
      <c r="I72" s="65">
        <f>I73</f>
        <v>14500</v>
      </c>
      <c r="J72" s="65">
        <f>J73</f>
        <v>1517.53</v>
      </c>
      <c r="K72" s="65">
        <f t="shared" si="5"/>
        <v>102.98952140510899</v>
      </c>
      <c r="L72" s="65">
        <f t="shared" si="6"/>
        <v>10.465724137931035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1473.48</v>
      </c>
      <c r="H73" s="66">
        <v>14500</v>
      </c>
      <c r="I73" s="66">
        <v>14500</v>
      </c>
      <c r="J73" s="66">
        <v>1517.53</v>
      </c>
      <c r="K73" s="66">
        <f t="shared" si="5"/>
        <v>102.98952140510899</v>
      </c>
      <c r="L73" s="66">
        <f t="shared" si="6"/>
        <v>10.465724137931035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13" sqref="C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998217.93</v>
      </c>
      <c r="D6" s="71">
        <f>D7+D9</f>
        <v>2863687</v>
      </c>
      <c r="E6" s="71">
        <f>E7+E9</f>
        <v>2863687</v>
      </c>
      <c r="F6" s="71">
        <f>F7+F9</f>
        <v>1414702.88</v>
      </c>
      <c r="G6" s="72">
        <f t="shared" ref="G6:G15" si="0">(F6*100)/C6</f>
        <v>141.72284803579916</v>
      </c>
      <c r="H6" s="72">
        <f t="shared" ref="H6:H15" si="1">(F6*100)/E6</f>
        <v>49.401449250564049</v>
      </c>
    </row>
    <row r="7" spans="1:8" x14ac:dyDescent="0.25">
      <c r="A7"/>
      <c r="B7" s="8" t="s">
        <v>164</v>
      </c>
      <c r="C7" s="71">
        <f>C8</f>
        <v>998217.93</v>
      </c>
      <c r="D7" s="71">
        <f>D8</f>
        <v>2863400</v>
      </c>
      <c r="E7" s="71">
        <f>E8</f>
        <v>2863400</v>
      </c>
      <c r="F7" s="71">
        <f>F8</f>
        <v>1414702.88</v>
      </c>
      <c r="G7" s="72">
        <f t="shared" si="0"/>
        <v>141.72284803579916</v>
      </c>
      <c r="H7" s="72">
        <f t="shared" si="1"/>
        <v>49.406400782286795</v>
      </c>
    </row>
    <row r="8" spans="1:8" x14ac:dyDescent="0.25">
      <c r="A8"/>
      <c r="B8" s="16" t="s">
        <v>165</v>
      </c>
      <c r="C8" s="73">
        <v>998217.93</v>
      </c>
      <c r="D8" s="73">
        <v>2863400</v>
      </c>
      <c r="E8" s="73">
        <v>2863400</v>
      </c>
      <c r="F8" s="74">
        <v>1414702.88</v>
      </c>
      <c r="G8" s="70">
        <f t="shared" si="0"/>
        <v>141.72284803579916</v>
      </c>
      <c r="H8" s="70">
        <f t="shared" si="1"/>
        <v>49.406400782286795</v>
      </c>
    </row>
    <row r="9" spans="1:8" x14ac:dyDescent="0.25">
      <c r="A9"/>
      <c r="B9" s="8" t="s">
        <v>166</v>
      </c>
      <c r="C9" s="71">
        <f>C10</f>
        <v>0</v>
      </c>
      <c r="D9" s="71">
        <f>D10</f>
        <v>287</v>
      </c>
      <c r="E9" s="71">
        <f>E10</f>
        <v>287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167</v>
      </c>
      <c r="C10" s="73">
        <v>0</v>
      </c>
      <c r="D10" s="73">
        <v>287</v>
      </c>
      <c r="E10" s="73">
        <v>287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998217.93</v>
      </c>
      <c r="D11" s="75">
        <f>D12+D14</f>
        <v>2863687</v>
      </c>
      <c r="E11" s="75">
        <f>E12+E14</f>
        <v>2863687</v>
      </c>
      <c r="F11" s="75">
        <f>F12+F14</f>
        <v>1414702.88</v>
      </c>
      <c r="G11" s="72">
        <f t="shared" si="0"/>
        <v>141.72284803579916</v>
      </c>
      <c r="H11" s="72">
        <f t="shared" si="1"/>
        <v>49.401449250564049</v>
      </c>
    </row>
    <row r="12" spans="1:8" x14ac:dyDescent="0.25">
      <c r="A12"/>
      <c r="B12" s="8" t="s">
        <v>164</v>
      </c>
      <c r="C12" s="75">
        <f>C13</f>
        <v>998217.93</v>
      </c>
      <c r="D12" s="75">
        <f>D13</f>
        <v>2863400</v>
      </c>
      <c r="E12" s="75">
        <f>E13</f>
        <v>2863400</v>
      </c>
      <c r="F12" s="75">
        <f>F13</f>
        <v>1414702.88</v>
      </c>
      <c r="G12" s="72">
        <f t="shared" si="0"/>
        <v>141.72284803579916</v>
      </c>
      <c r="H12" s="72">
        <f t="shared" si="1"/>
        <v>49.406400782286795</v>
      </c>
    </row>
    <row r="13" spans="1:8" x14ac:dyDescent="0.25">
      <c r="A13"/>
      <c r="B13" s="16" t="s">
        <v>165</v>
      </c>
      <c r="C13" s="73">
        <v>998217.93</v>
      </c>
      <c r="D13" s="73">
        <v>2863400</v>
      </c>
      <c r="E13" s="76">
        <v>2863400</v>
      </c>
      <c r="F13" s="74">
        <v>1414702.88</v>
      </c>
      <c r="G13" s="70">
        <f t="shared" si="0"/>
        <v>141.72284803579916</v>
      </c>
      <c r="H13" s="70">
        <f t="shared" si="1"/>
        <v>49.406400782286795</v>
      </c>
    </row>
    <row r="14" spans="1:8" x14ac:dyDescent="0.25">
      <c r="A14"/>
      <c r="B14" s="8" t="s">
        <v>166</v>
      </c>
      <c r="C14" s="75">
        <f>C15</f>
        <v>0</v>
      </c>
      <c r="D14" s="75">
        <f>D15</f>
        <v>287</v>
      </c>
      <c r="E14" s="75">
        <f>E15</f>
        <v>287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167</v>
      </c>
      <c r="C15" s="73">
        <v>0</v>
      </c>
      <c r="D15" s="73">
        <v>287</v>
      </c>
      <c r="E15" s="76">
        <v>287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D17" sqref="D1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998217.93</v>
      </c>
      <c r="D6" s="75">
        <f t="shared" si="0"/>
        <v>2863687</v>
      </c>
      <c r="E6" s="75">
        <f t="shared" si="0"/>
        <v>2863687</v>
      </c>
      <c r="F6" s="75">
        <f t="shared" si="0"/>
        <v>1414702.88</v>
      </c>
      <c r="G6" s="70">
        <f>(F6*100)/C6</f>
        <v>141.72284803579916</v>
      </c>
      <c r="H6" s="70">
        <f>(F6*100)/E6</f>
        <v>49.401449250564049</v>
      </c>
    </row>
    <row r="7" spans="2:8" x14ac:dyDescent="0.25">
      <c r="B7" s="8" t="s">
        <v>168</v>
      </c>
      <c r="C7" s="75">
        <f t="shared" si="0"/>
        <v>998217.93</v>
      </c>
      <c r="D7" s="75">
        <f t="shared" si="0"/>
        <v>2863687</v>
      </c>
      <c r="E7" s="75">
        <f t="shared" si="0"/>
        <v>2863687</v>
      </c>
      <c r="F7" s="75">
        <f t="shared" si="0"/>
        <v>1414702.88</v>
      </c>
      <c r="G7" s="70">
        <f>(F7*100)/C7</f>
        <v>141.72284803579916</v>
      </c>
      <c r="H7" s="70">
        <f>(F7*100)/E7</f>
        <v>49.401449250564049</v>
      </c>
    </row>
    <row r="8" spans="2:8" x14ac:dyDescent="0.25">
      <c r="B8" s="11" t="s">
        <v>169</v>
      </c>
      <c r="C8" s="73">
        <v>998217.93</v>
      </c>
      <c r="D8" s="73">
        <v>2863687</v>
      </c>
      <c r="E8" s="73">
        <v>2863687</v>
      </c>
      <c r="F8" s="74">
        <v>1414702.88</v>
      </c>
      <c r="G8" s="70">
        <f>(F8*100)/C8</f>
        <v>141.72284803579916</v>
      </c>
      <c r="H8" s="70">
        <f>(F8*100)/E8</f>
        <v>49.401449250564049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174</v>
      </c>
      <c r="B7" s="46"/>
      <c r="C7" s="77">
        <f>C11</f>
        <v>2863400</v>
      </c>
      <c r="D7" s="77">
        <f>D11</f>
        <v>2863400</v>
      </c>
      <c r="E7" s="77">
        <f>E11</f>
        <v>1414702.8800000001</v>
      </c>
      <c r="F7" s="77">
        <f>(E7*100)/D7</f>
        <v>49.406400782286795</v>
      </c>
    </row>
    <row r="8" spans="1:6" x14ac:dyDescent="0.2">
      <c r="A8" s="47" t="s">
        <v>68</v>
      </c>
      <c r="B8" s="46"/>
      <c r="C8" s="77">
        <f>C67</f>
        <v>287</v>
      </c>
      <c r="D8" s="77">
        <f>D67</f>
        <v>287</v>
      </c>
      <c r="E8" s="77">
        <f>E67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175</v>
      </c>
      <c r="B10" s="47" t="s">
        <v>176</v>
      </c>
      <c r="C10" s="47" t="s">
        <v>43</v>
      </c>
      <c r="D10" s="47" t="s">
        <v>177</v>
      </c>
      <c r="E10" s="47" t="s">
        <v>178</v>
      </c>
      <c r="F10" s="47" t="s">
        <v>179</v>
      </c>
    </row>
    <row r="11" spans="1:6" x14ac:dyDescent="0.2">
      <c r="A11" s="48" t="s">
        <v>174</v>
      </c>
      <c r="B11" s="48" t="s">
        <v>180</v>
      </c>
      <c r="C11" s="78">
        <f>C12+C54</f>
        <v>2863400</v>
      </c>
      <c r="D11" s="78">
        <f>D12+D54</f>
        <v>2863400</v>
      </c>
      <c r="E11" s="78">
        <f>E12+E54</f>
        <v>1414702.8800000001</v>
      </c>
      <c r="F11" s="79">
        <f>(E11*100)/D11</f>
        <v>49.406400782286795</v>
      </c>
    </row>
    <row r="12" spans="1:6" x14ac:dyDescent="0.2">
      <c r="A12" s="49" t="s">
        <v>66</v>
      </c>
      <c r="B12" s="50" t="s">
        <v>67</v>
      </c>
      <c r="C12" s="80">
        <f>C13+C21+C49</f>
        <v>2844800</v>
      </c>
      <c r="D12" s="80">
        <f>D13+D21+D49</f>
        <v>2844800</v>
      </c>
      <c r="E12" s="80">
        <f>E13+E21+E49</f>
        <v>1413185.35</v>
      </c>
      <c r="F12" s="81">
        <f>(E12*100)/D12</f>
        <v>49.676087949943756</v>
      </c>
    </row>
    <row r="13" spans="1:6" x14ac:dyDescent="0.2">
      <c r="A13" s="51" t="s">
        <v>68</v>
      </c>
      <c r="B13" s="52" t="s">
        <v>69</v>
      </c>
      <c r="C13" s="82">
        <f>C14+C17+C19</f>
        <v>2581820</v>
      </c>
      <c r="D13" s="82">
        <f>D14+D17+D19</f>
        <v>2581820</v>
      </c>
      <c r="E13" s="82">
        <f>E14+E17+E19</f>
        <v>1310028.82</v>
      </c>
      <c r="F13" s="81">
        <f>(E13*100)/D13</f>
        <v>50.740517154565381</v>
      </c>
    </row>
    <row r="14" spans="1:6" x14ac:dyDescent="0.2">
      <c r="A14" s="53" t="s">
        <v>70</v>
      </c>
      <c r="B14" s="54" t="s">
        <v>71</v>
      </c>
      <c r="C14" s="83">
        <f>C15+C16</f>
        <v>2206892</v>
      </c>
      <c r="D14" s="83">
        <f>D15+D16</f>
        <v>2206892</v>
      </c>
      <c r="E14" s="83">
        <f>E15+E16</f>
        <v>1099811.21</v>
      </c>
      <c r="F14" s="83">
        <f>(E14*100)/D14</f>
        <v>49.835298238427619</v>
      </c>
    </row>
    <row r="15" spans="1:6" x14ac:dyDescent="0.2">
      <c r="A15" s="55" t="s">
        <v>72</v>
      </c>
      <c r="B15" s="56" t="s">
        <v>73</v>
      </c>
      <c r="C15" s="84">
        <v>2184092</v>
      </c>
      <c r="D15" s="84">
        <v>2184092</v>
      </c>
      <c r="E15" s="84">
        <v>1081373.27</v>
      </c>
      <c r="F15" s="84"/>
    </row>
    <row r="16" spans="1:6" x14ac:dyDescent="0.2">
      <c r="A16" s="55" t="s">
        <v>74</v>
      </c>
      <c r="B16" s="56" t="s">
        <v>75</v>
      </c>
      <c r="C16" s="84">
        <v>22800</v>
      </c>
      <c r="D16" s="84">
        <v>22800</v>
      </c>
      <c r="E16" s="84">
        <v>18437.939999999999</v>
      </c>
      <c r="F16" s="84"/>
    </row>
    <row r="17" spans="1:6" x14ac:dyDescent="0.2">
      <c r="A17" s="53" t="s">
        <v>76</v>
      </c>
      <c r="B17" s="54" t="s">
        <v>77</v>
      </c>
      <c r="C17" s="83">
        <f>C18</f>
        <v>39122</v>
      </c>
      <c r="D17" s="83">
        <f>D18</f>
        <v>39122</v>
      </c>
      <c r="E17" s="83">
        <f>E18</f>
        <v>30123.51</v>
      </c>
      <c r="F17" s="83">
        <f>(E17*100)/D17</f>
        <v>76.998900874188436</v>
      </c>
    </row>
    <row r="18" spans="1:6" x14ac:dyDescent="0.2">
      <c r="A18" s="55" t="s">
        <v>78</v>
      </c>
      <c r="B18" s="56" t="s">
        <v>77</v>
      </c>
      <c r="C18" s="84">
        <v>39122</v>
      </c>
      <c r="D18" s="84">
        <v>39122</v>
      </c>
      <c r="E18" s="84">
        <v>30123.51</v>
      </c>
      <c r="F18" s="84"/>
    </row>
    <row r="19" spans="1:6" x14ac:dyDescent="0.2">
      <c r="A19" s="53" t="s">
        <v>79</v>
      </c>
      <c r="B19" s="54" t="s">
        <v>80</v>
      </c>
      <c r="C19" s="83">
        <f>C20</f>
        <v>335806</v>
      </c>
      <c r="D19" s="83">
        <f>D20</f>
        <v>335806</v>
      </c>
      <c r="E19" s="83">
        <f>E20</f>
        <v>180094.1</v>
      </c>
      <c r="F19" s="83">
        <f>(E19*100)/D19</f>
        <v>53.630399695062032</v>
      </c>
    </row>
    <row r="20" spans="1:6" x14ac:dyDescent="0.2">
      <c r="A20" s="55" t="s">
        <v>81</v>
      </c>
      <c r="B20" s="56" t="s">
        <v>82</v>
      </c>
      <c r="C20" s="84">
        <v>335806</v>
      </c>
      <c r="D20" s="84">
        <v>335806</v>
      </c>
      <c r="E20" s="84">
        <v>180094.1</v>
      </c>
      <c r="F20" s="84"/>
    </row>
    <row r="21" spans="1:6" x14ac:dyDescent="0.2">
      <c r="A21" s="51" t="s">
        <v>83</v>
      </c>
      <c r="B21" s="52" t="s">
        <v>84</v>
      </c>
      <c r="C21" s="82">
        <f>C22+C27+C33+C43</f>
        <v>258980</v>
      </c>
      <c r="D21" s="82">
        <f>D22+D27+D33+D43</f>
        <v>258980</v>
      </c>
      <c r="E21" s="82">
        <f>E22+E27+E33+E43</f>
        <v>102349.97000000002</v>
      </c>
      <c r="F21" s="81">
        <f>(E21*100)/D21</f>
        <v>39.520414703838135</v>
      </c>
    </row>
    <row r="22" spans="1:6" x14ac:dyDescent="0.2">
      <c r="A22" s="53" t="s">
        <v>85</v>
      </c>
      <c r="B22" s="54" t="s">
        <v>86</v>
      </c>
      <c r="C22" s="83">
        <f>C23+C24+C25+C26</f>
        <v>69620</v>
      </c>
      <c r="D22" s="83">
        <f>D23+D24+D25+D26</f>
        <v>69620</v>
      </c>
      <c r="E22" s="83">
        <f>E23+E24+E25+E26</f>
        <v>25176.41</v>
      </c>
      <c r="F22" s="83">
        <f>(E22*100)/D22</f>
        <v>36.162611318586613</v>
      </c>
    </row>
    <row r="23" spans="1:6" x14ac:dyDescent="0.2">
      <c r="A23" s="55" t="s">
        <v>87</v>
      </c>
      <c r="B23" s="56" t="s">
        <v>88</v>
      </c>
      <c r="C23" s="84">
        <v>6000</v>
      </c>
      <c r="D23" s="84">
        <v>6000</v>
      </c>
      <c r="E23" s="84">
        <v>2488</v>
      </c>
      <c r="F23" s="84"/>
    </row>
    <row r="24" spans="1:6" ht="25.5" x14ac:dyDescent="0.2">
      <c r="A24" s="55" t="s">
        <v>89</v>
      </c>
      <c r="B24" s="56" t="s">
        <v>90</v>
      </c>
      <c r="C24" s="84">
        <v>57000</v>
      </c>
      <c r="D24" s="84">
        <v>57000</v>
      </c>
      <c r="E24" s="84">
        <v>20739.66</v>
      </c>
      <c r="F24" s="84"/>
    </row>
    <row r="25" spans="1:6" x14ac:dyDescent="0.2">
      <c r="A25" s="55" t="s">
        <v>91</v>
      </c>
      <c r="B25" s="56" t="s">
        <v>92</v>
      </c>
      <c r="C25" s="84">
        <v>3500</v>
      </c>
      <c r="D25" s="84">
        <v>3500</v>
      </c>
      <c r="E25" s="84">
        <v>1248.75</v>
      </c>
      <c r="F25" s="84"/>
    </row>
    <row r="26" spans="1:6" x14ac:dyDescent="0.2">
      <c r="A26" s="55" t="s">
        <v>93</v>
      </c>
      <c r="B26" s="56" t="s">
        <v>94</v>
      </c>
      <c r="C26" s="84">
        <v>3120</v>
      </c>
      <c r="D26" s="84">
        <v>3120</v>
      </c>
      <c r="E26" s="84">
        <v>700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93550</v>
      </c>
      <c r="D27" s="83">
        <f>D28+D29+D30+D31+D32</f>
        <v>93550</v>
      </c>
      <c r="E27" s="83">
        <f>E28+E29+E30+E31+E32</f>
        <v>37945.72</v>
      </c>
      <c r="F27" s="83">
        <f>(E27*100)/D27</f>
        <v>40.561966862640297</v>
      </c>
    </row>
    <row r="28" spans="1:6" x14ac:dyDescent="0.2">
      <c r="A28" s="55" t="s">
        <v>97</v>
      </c>
      <c r="B28" s="56" t="s">
        <v>98</v>
      </c>
      <c r="C28" s="84">
        <v>39800</v>
      </c>
      <c r="D28" s="84">
        <v>39800</v>
      </c>
      <c r="E28" s="84">
        <v>10880.78</v>
      </c>
      <c r="F28" s="84"/>
    </row>
    <row r="29" spans="1:6" x14ac:dyDescent="0.2">
      <c r="A29" s="55" t="s">
        <v>99</v>
      </c>
      <c r="B29" s="56" t="s">
        <v>100</v>
      </c>
      <c r="C29" s="84">
        <v>52000</v>
      </c>
      <c r="D29" s="84">
        <v>52000</v>
      </c>
      <c r="E29" s="84">
        <v>26883.439999999999</v>
      </c>
      <c r="F29" s="84"/>
    </row>
    <row r="30" spans="1:6" x14ac:dyDescent="0.2">
      <c r="A30" s="55" t="s">
        <v>101</v>
      </c>
      <c r="B30" s="56" t="s">
        <v>102</v>
      </c>
      <c r="C30" s="84">
        <v>150</v>
      </c>
      <c r="D30" s="84">
        <v>150</v>
      </c>
      <c r="E30" s="84">
        <v>0</v>
      </c>
      <c r="F30" s="84"/>
    </row>
    <row r="31" spans="1:6" x14ac:dyDescent="0.2">
      <c r="A31" s="55" t="s">
        <v>103</v>
      </c>
      <c r="B31" s="56" t="s">
        <v>104</v>
      </c>
      <c r="C31" s="84">
        <v>1000</v>
      </c>
      <c r="D31" s="84">
        <v>1000</v>
      </c>
      <c r="E31" s="84">
        <v>0</v>
      </c>
      <c r="F31" s="84"/>
    </row>
    <row r="32" spans="1:6" x14ac:dyDescent="0.2">
      <c r="A32" s="55" t="s">
        <v>105</v>
      </c>
      <c r="B32" s="56" t="s">
        <v>106</v>
      </c>
      <c r="C32" s="84">
        <v>600</v>
      </c>
      <c r="D32" s="84">
        <v>600</v>
      </c>
      <c r="E32" s="84">
        <v>181.5</v>
      </c>
      <c r="F32" s="84"/>
    </row>
    <row r="33" spans="1:6" x14ac:dyDescent="0.2">
      <c r="A33" s="53" t="s">
        <v>107</v>
      </c>
      <c r="B33" s="54" t="s">
        <v>108</v>
      </c>
      <c r="C33" s="83">
        <f>C34+C35+C36+C37+C38+C39+C40+C41+C42</f>
        <v>67350</v>
      </c>
      <c r="D33" s="83">
        <f>D34+D35+D36+D37+D38+D39+D40+D41+D42</f>
        <v>67350</v>
      </c>
      <c r="E33" s="83">
        <f>E34+E35+E36+E37+E38+E39+E40+E41+E42</f>
        <v>26569.760000000002</v>
      </c>
      <c r="F33" s="83">
        <f>(E33*100)/D33</f>
        <v>39.450274684484036</v>
      </c>
    </row>
    <row r="34" spans="1:6" x14ac:dyDescent="0.2">
      <c r="A34" s="55" t="s">
        <v>109</v>
      </c>
      <c r="B34" s="56" t="s">
        <v>110</v>
      </c>
      <c r="C34" s="84">
        <v>32000</v>
      </c>
      <c r="D34" s="84">
        <v>32000</v>
      </c>
      <c r="E34" s="84">
        <v>9523.5400000000009</v>
      </c>
      <c r="F34" s="84"/>
    </row>
    <row r="35" spans="1:6" x14ac:dyDescent="0.2">
      <c r="A35" s="55" t="s">
        <v>111</v>
      </c>
      <c r="B35" s="56" t="s">
        <v>112</v>
      </c>
      <c r="C35" s="84">
        <v>6000</v>
      </c>
      <c r="D35" s="84">
        <v>6000</v>
      </c>
      <c r="E35" s="84">
        <v>1169.44</v>
      </c>
      <c r="F35" s="84"/>
    </row>
    <row r="36" spans="1:6" x14ac:dyDescent="0.2">
      <c r="A36" s="55" t="s">
        <v>113</v>
      </c>
      <c r="B36" s="56" t="s">
        <v>114</v>
      </c>
      <c r="C36" s="84">
        <v>3500</v>
      </c>
      <c r="D36" s="84">
        <v>3500</v>
      </c>
      <c r="E36" s="84">
        <v>5598.85</v>
      </c>
      <c r="F36" s="84"/>
    </row>
    <row r="37" spans="1:6" x14ac:dyDescent="0.2">
      <c r="A37" s="55" t="s">
        <v>115</v>
      </c>
      <c r="B37" s="56" t="s">
        <v>116</v>
      </c>
      <c r="C37" s="84">
        <v>7500</v>
      </c>
      <c r="D37" s="84">
        <v>7500</v>
      </c>
      <c r="E37" s="84">
        <v>3642.2</v>
      </c>
      <c r="F37" s="84"/>
    </row>
    <row r="38" spans="1:6" x14ac:dyDescent="0.2">
      <c r="A38" s="55" t="s">
        <v>117</v>
      </c>
      <c r="B38" s="56" t="s">
        <v>118</v>
      </c>
      <c r="C38" s="84">
        <v>15000</v>
      </c>
      <c r="D38" s="84">
        <v>15000</v>
      </c>
      <c r="E38" s="84">
        <v>4179.93</v>
      </c>
      <c r="F38" s="84"/>
    </row>
    <row r="39" spans="1:6" x14ac:dyDescent="0.2">
      <c r="A39" s="55" t="s">
        <v>119</v>
      </c>
      <c r="B39" s="56" t="s">
        <v>120</v>
      </c>
      <c r="C39" s="84">
        <v>700</v>
      </c>
      <c r="D39" s="84">
        <v>700</v>
      </c>
      <c r="E39" s="84">
        <v>725</v>
      </c>
      <c r="F39" s="84"/>
    </row>
    <row r="40" spans="1:6" x14ac:dyDescent="0.2">
      <c r="A40" s="55" t="s">
        <v>121</v>
      </c>
      <c r="B40" s="56" t="s">
        <v>122</v>
      </c>
      <c r="C40" s="84">
        <v>1500</v>
      </c>
      <c r="D40" s="84">
        <v>1500</v>
      </c>
      <c r="E40" s="84">
        <v>0</v>
      </c>
      <c r="F40" s="84"/>
    </row>
    <row r="41" spans="1:6" x14ac:dyDescent="0.2">
      <c r="A41" s="55" t="s">
        <v>123</v>
      </c>
      <c r="B41" s="56" t="s">
        <v>124</v>
      </c>
      <c r="C41" s="84">
        <v>150</v>
      </c>
      <c r="D41" s="84">
        <v>150</v>
      </c>
      <c r="E41" s="84">
        <v>90.84</v>
      </c>
      <c r="F41" s="84"/>
    </row>
    <row r="42" spans="1:6" x14ac:dyDescent="0.2">
      <c r="A42" s="55" t="s">
        <v>125</v>
      </c>
      <c r="B42" s="56" t="s">
        <v>126</v>
      </c>
      <c r="C42" s="84">
        <v>1000</v>
      </c>
      <c r="D42" s="84">
        <v>1000</v>
      </c>
      <c r="E42" s="84">
        <v>1639.96</v>
      </c>
      <c r="F42" s="84"/>
    </row>
    <row r="43" spans="1:6" x14ac:dyDescent="0.2">
      <c r="A43" s="53" t="s">
        <v>127</v>
      </c>
      <c r="B43" s="54" t="s">
        <v>128</v>
      </c>
      <c r="C43" s="83">
        <f>C44+C45+C46+C47+C48</f>
        <v>28460</v>
      </c>
      <c r="D43" s="83">
        <f>D44+D45+D46+D47+D48</f>
        <v>28460</v>
      </c>
      <c r="E43" s="83">
        <f>E44+E45+E46+E47+E48</f>
        <v>12658.08</v>
      </c>
      <c r="F43" s="83">
        <f>(E43*100)/D43</f>
        <v>44.476739283204495</v>
      </c>
    </row>
    <row r="44" spans="1:6" x14ac:dyDescent="0.2">
      <c r="A44" s="55" t="s">
        <v>129</v>
      </c>
      <c r="B44" s="56" t="s">
        <v>130</v>
      </c>
      <c r="C44" s="84">
        <v>3000</v>
      </c>
      <c r="D44" s="84">
        <v>3000</v>
      </c>
      <c r="E44" s="84">
        <v>1299.83</v>
      </c>
      <c r="F44" s="84"/>
    </row>
    <row r="45" spans="1:6" x14ac:dyDescent="0.2">
      <c r="A45" s="55" t="s">
        <v>131</v>
      </c>
      <c r="B45" s="56" t="s">
        <v>132</v>
      </c>
      <c r="C45" s="84">
        <v>110</v>
      </c>
      <c r="D45" s="84">
        <v>110</v>
      </c>
      <c r="E45" s="84">
        <v>0</v>
      </c>
      <c r="F45" s="84"/>
    </row>
    <row r="46" spans="1:6" x14ac:dyDescent="0.2">
      <c r="A46" s="55" t="s">
        <v>133</v>
      </c>
      <c r="B46" s="56" t="s">
        <v>134</v>
      </c>
      <c r="C46" s="84">
        <v>350</v>
      </c>
      <c r="D46" s="84">
        <v>350</v>
      </c>
      <c r="E46" s="84">
        <v>0</v>
      </c>
      <c r="F46" s="84"/>
    </row>
    <row r="47" spans="1:6" x14ac:dyDescent="0.2">
      <c r="A47" s="55" t="s">
        <v>135</v>
      </c>
      <c r="B47" s="56" t="s">
        <v>136</v>
      </c>
      <c r="C47" s="84">
        <v>24000</v>
      </c>
      <c r="D47" s="84">
        <v>24000</v>
      </c>
      <c r="E47" s="84">
        <v>11253.25</v>
      </c>
      <c r="F47" s="84"/>
    </row>
    <row r="48" spans="1:6" x14ac:dyDescent="0.2">
      <c r="A48" s="55" t="s">
        <v>137</v>
      </c>
      <c r="B48" s="56" t="s">
        <v>128</v>
      </c>
      <c r="C48" s="84">
        <v>1000</v>
      </c>
      <c r="D48" s="84">
        <v>1000</v>
      </c>
      <c r="E48" s="84">
        <v>105</v>
      </c>
      <c r="F48" s="84"/>
    </row>
    <row r="49" spans="1:6" x14ac:dyDescent="0.2">
      <c r="A49" s="51" t="s">
        <v>138</v>
      </c>
      <c r="B49" s="52" t="s">
        <v>139</v>
      </c>
      <c r="C49" s="82">
        <f>C50+C52</f>
        <v>4000</v>
      </c>
      <c r="D49" s="82">
        <f>D50+D52</f>
        <v>4000</v>
      </c>
      <c r="E49" s="82">
        <f>E50+E52</f>
        <v>806.56</v>
      </c>
      <c r="F49" s="81">
        <f>(E49*100)/D49</f>
        <v>20.164000000000001</v>
      </c>
    </row>
    <row r="50" spans="1:6" x14ac:dyDescent="0.2">
      <c r="A50" s="53" t="s">
        <v>140</v>
      </c>
      <c r="B50" s="54" t="s">
        <v>141</v>
      </c>
      <c r="C50" s="83">
        <f>C51</f>
        <v>2000</v>
      </c>
      <c r="D50" s="83">
        <f>D51</f>
        <v>2000</v>
      </c>
      <c r="E50" s="83">
        <f>E51</f>
        <v>158.63</v>
      </c>
      <c r="F50" s="83">
        <f>(E50*100)/D50</f>
        <v>7.9314999999999998</v>
      </c>
    </row>
    <row r="51" spans="1:6" ht="25.5" x14ac:dyDescent="0.2">
      <c r="A51" s="55" t="s">
        <v>142</v>
      </c>
      <c r="B51" s="56" t="s">
        <v>143</v>
      </c>
      <c r="C51" s="84">
        <v>2000</v>
      </c>
      <c r="D51" s="84">
        <v>2000</v>
      </c>
      <c r="E51" s="84">
        <v>158.63</v>
      </c>
      <c r="F51" s="84"/>
    </row>
    <row r="52" spans="1:6" x14ac:dyDescent="0.2">
      <c r="A52" s="53" t="s">
        <v>144</v>
      </c>
      <c r="B52" s="54" t="s">
        <v>145</v>
      </c>
      <c r="C52" s="83">
        <f>C53</f>
        <v>2000</v>
      </c>
      <c r="D52" s="83">
        <f>D53</f>
        <v>2000</v>
      </c>
      <c r="E52" s="83">
        <f>E53</f>
        <v>647.92999999999995</v>
      </c>
      <c r="F52" s="83">
        <f>(E52*100)/D52</f>
        <v>32.396500000000003</v>
      </c>
    </row>
    <row r="53" spans="1:6" x14ac:dyDescent="0.2">
      <c r="A53" s="55" t="s">
        <v>146</v>
      </c>
      <c r="B53" s="56" t="s">
        <v>147</v>
      </c>
      <c r="C53" s="84">
        <v>2000</v>
      </c>
      <c r="D53" s="84">
        <v>2000</v>
      </c>
      <c r="E53" s="84">
        <v>647.92999999999995</v>
      </c>
      <c r="F53" s="84"/>
    </row>
    <row r="54" spans="1:6" x14ac:dyDescent="0.2">
      <c r="A54" s="49" t="s">
        <v>148</v>
      </c>
      <c r="B54" s="50" t="s">
        <v>149</v>
      </c>
      <c r="C54" s="80">
        <f>C55</f>
        <v>18600</v>
      </c>
      <c r="D54" s="80">
        <f>D55</f>
        <v>18600</v>
      </c>
      <c r="E54" s="80">
        <f>E55</f>
        <v>1517.53</v>
      </c>
      <c r="F54" s="81">
        <f>(E54*100)/D54</f>
        <v>8.1587634408602145</v>
      </c>
    </row>
    <row r="55" spans="1:6" x14ac:dyDescent="0.2">
      <c r="A55" s="51" t="s">
        <v>150</v>
      </c>
      <c r="B55" s="52" t="s">
        <v>151</v>
      </c>
      <c r="C55" s="82">
        <f>C56+C60</f>
        <v>18600</v>
      </c>
      <c r="D55" s="82">
        <f>D56+D60</f>
        <v>18600</v>
      </c>
      <c r="E55" s="82">
        <f>E56+E60</f>
        <v>1517.53</v>
      </c>
      <c r="F55" s="81">
        <f>(E55*100)/D55</f>
        <v>8.1587634408602145</v>
      </c>
    </row>
    <row r="56" spans="1:6" x14ac:dyDescent="0.2">
      <c r="A56" s="53" t="s">
        <v>152</v>
      </c>
      <c r="B56" s="54" t="s">
        <v>153</v>
      </c>
      <c r="C56" s="83">
        <f>C57+C58+C59</f>
        <v>4100</v>
      </c>
      <c r="D56" s="83">
        <f>D57+D58+D59</f>
        <v>4100</v>
      </c>
      <c r="E56" s="83">
        <f>E57+E58+E59</f>
        <v>0</v>
      </c>
      <c r="F56" s="83">
        <f>(E56*100)/D56</f>
        <v>0</v>
      </c>
    </row>
    <row r="57" spans="1:6" x14ac:dyDescent="0.2">
      <c r="A57" s="55" t="s">
        <v>154</v>
      </c>
      <c r="B57" s="56" t="s">
        <v>155</v>
      </c>
      <c r="C57" s="84">
        <v>3000</v>
      </c>
      <c r="D57" s="84">
        <v>3000</v>
      </c>
      <c r="E57" s="84">
        <v>0</v>
      </c>
      <c r="F57" s="84"/>
    </row>
    <row r="58" spans="1:6" x14ac:dyDescent="0.2">
      <c r="A58" s="55" t="s">
        <v>156</v>
      </c>
      <c r="B58" s="56" t="s">
        <v>157</v>
      </c>
      <c r="C58" s="84">
        <v>600</v>
      </c>
      <c r="D58" s="84">
        <v>600</v>
      </c>
      <c r="E58" s="84">
        <v>0</v>
      </c>
      <c r="F58" s="84"/>
    </row>
    <row r="59" spans="1:6" x14ac:dyDescent="0.2">
      <c r="A59" s="55" t="s">
        <v>158</v>
      </c>
      <c r="B59" s="56" t="s">
        <v>159</v>
      </c>
      <c r="C59" s="84">
        <v>500</v>
      </c>
      <c r="D59" s="84">
        <v>500</v>
      </c>
      <c r="E59" s="84">
        <v>0</v>
      </c>
      <c r="F59" s="84"/>
    </row>
    <row r="60" spans="1:6" x14ac:dyDescent="0.2">
      <c r="A60" s="53" t="s">
        <v>160</v>
      </c>
      <c r="B60" s="54" t="s">
        <v>161</v>
      </c>
      <c r="C60" s="83">
        <f>C61</f>
        <v>14500</v>
      </c>
      <c r="D60" s="83">
        <f>D61</f>
        <v>14500</v>
      </c>
      <c r="E60" s="83">
        <f>E61</f>
        <v>1517.53</v>
      </c>
      <c r="F60" s="83">
        <f>(E60*100)/D60</f>
        <v>10.465724137931035</v>
      </c>
    </row>
    <row r="61" spans="1:6" x14ac:dyDescent="0.2">
      <c r="A61" s="55" t="s">
        <v>162</v>
      </c>
      <c r="B61" s="56" t="s">
        <v>163</v>
      </c>
      <c r="C61" s="84">
        <v>14500</v>
      </c>
      <c r="D61" s="84">
        <v>14500</v>
      </c>
      <c r="E61" s="84">
        <v>1517.53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2863400</v>
      </c>
      <c r="D62" s="80">
        <f t="shared" si="0"/>
        <v>2863400</v>
      </c>
      <c r="E62" s="80">
        <f t="shared" si="0"/>
        <v>1414702.8800000001</v>
      </c>
      <c r="F62" s="81">
        <f>(E62*100)/D62</f>
        <v>49.406400782286795</v>
      </c>
    </row>
    <row r="63" spans="1:6" x14ac:dyDescent="0.2">
      <c r="A63" s="51" t="s">
        <v>58</v>
      </c>
      <c r="B63" s="52" t="s">
        <v>59</v>
      </c>
      <c r="C63" s="82">
        <f t="shared" si="0"/>
        <v>2863400</v>
      </c>
      <c r="D63" s="82">
        <f t="shared" si="0"/>
        <v>2863400</v>
      </c>
      <c r="E63" s="82">
        <f t="shared" si="0"/>
        <v>1414702.8800000001</v>
      </c>
      <c r="F63" s="81">
        <f>(E63*100)/D63</f>
        <v>49.406400782286795</v>
      </c>
    </row>
    <row r="64" spans="1:6" ht="25.5" x14ac:dyDescent="0.2">
      <c r="A64" s="53" t="s">
        <v>60</v>
      </c>
      <c r="B64" s="54" t="s">
        <v>61</v>
      </c>
      <c r="C64" s="83">
        <f>C65+C66</f>
        <v>2863400</v>
      </c>
      <c r="D64" s="83">
        <f>D65+D66</f>
        <v>2863400</v>
      </c>
      <c r="E64" s="83">
        <f>E65+E66</f>
        <v>1414702.8800000001</v>
      </c>
      <c r="F64" s="83">
        <f>(E64*100)/D64</f>
        <v>49.406400782286795</v>
      </c>
    </row>
    <row r="65" spans="1:6" x14ac:dyDescent="0.2">
      <c r="A65" s="55" t="s">
        <v>62</v>
      </c>
      <c r="B65" s="56" t="s">
        <v>63</v>
      </c>
      <c r="C65" s="84">
        <v>2844800</v>
      </c>
      <c r="D65" s="84">
        <v>2844800</v>
      </c>
      <c r="E65" s="84">
        <v>1413185.35</v>
      </c>
      <c r="F65" s="84"/>
    </row>
    <row r="66" spans="1:6" ht="25.5" x14ac:dyDescent="0.2">
      <c r="A66" s="55" t="s">
        <v>64</v>
      </c>
      <c r="B66" s="56" t="s">
        <v>65</v>
      </c>
      <c r="C66" s="84">
        <v>18600</v>
      </c>
      <c r="D66" s="84">
        <v>18600</v>
      </c>
      <c r="E66" s="84">
        <v>1517.53</v>
      </c>
      <c r="F66" s="84"/>
    </row>
    <row r="67" spans="1:6" x14ac:dyDescent="0.2">
      <c r="A67" s="48" t="s">
        <v>68</v>
      </c>
      <c r="B67" s="48" t="s">
        <v>181</v>
      </c>
      <c r="C67" s="78">
        <f t="shared" ref="C67:E70" si="1">C68</f>
        <v>287</v>
      </c>
      <c r="D67" s="78">
        <f t="shared" si="1"/>
        <v>287</v>
      </c>
      <c r="E67" s="78">
        <f t="shared" si="1"/>
        <v>0</v>
      </c>
      <c r="F67" s="79">
        <f>(E67*100)/D67</f>
        <v>0</v>
      </c>
    </row>
    <row r="68" spans="1:6" x14ac:dyDescent="0.2">
      <c r="A68" s="49" t="s">
        <v>66</v>
      </c>
      <c r="B68" s="50" t="s">
        <v>67</v>
      </c>
      <c r="C68" s="80">
        <f t="shared" si="1"/>
        <v>287</v>
      </c>
      <c r="D68" s="80">
        <f t="shared" si="1"/>
        <v>287</v>
      </c>
      <c r="E68" s="80">
        <f t="shared" si="1"/>
        <v>0</v>
      </c>
      <c r="F68" s="81">
        <f>(E68*100)/D68</f>
        <v>0</v>
      </c>
    </row>
    <row r="69" spans="1:6" x14ac:dyDescent="0.2">
      <c r="A69" s="51" t="s">
        <v>83</v>
      </c>
      <c r="B69" s="52" t="s">
        <v>84</v>
      </c>
      <c r="C69" s="82">
        <f t="shared" si="1"/>
        <v>287</v>
      </c>
      <c r="D69" s="82">
        <f t="shared" si="1"/>
        <v>287</v>
      </c>
      <c r="E69" s="82">
        <f t="shared" si="1"/>
        <v>0</v>
      </c>
      <c r="F69" s="81">
        <f>(E69*100)/D69</f>
        <v>0</v>
      </c>
    </row>
    <row r="70" spans="1:6" x14ac:dyDescent="0.2">
      <c r="A70" s="53" t="s">
        <v>95</v>
      </c>
      <c r="B70" s="54" t="s">
        <v>96</v>
      </c>
      <c r="C70" s="83">
        <f t="shared" si="1"/>
        <v>287</v>
      </c>
      <c r="D70" s="83">
        <f t="shared" si="1"/>
        <v>287</v>
      </c>
      <c r="E70" s="83">
        <f t="shared" si="1"/>
        <v>0</v>
      </c>
      <c r="F70" s="83">
        <f>(E70*100)/D70</f>
        <v>0</v>
      </c>
    </row>
    <row r="71" spans="1:6" x14ac:dyDescent="0.2">
      <c r="A71" s="55" t="s">
        <v>99</v>
      </c>
      <c r="B71" s="56" t="s">
        <v>100</v>
      </c>
      <c r="C71" s="84">
        <v>287</v>
      </c>
      <c r="D71" s="84">
        <v>287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2">C73</f>
        <v>287</v>
      </c>
      <c r="D72" s="80">
        <f t="shared" si="2"/>
        <v>287</v>
      </c>
      <c r="E72" s="80">
        <f t="shared" si="2"/>
        <v>0</v>
      </c>
      <c r="F72" s="81">
        <f>(E72*100)/D72</f>
        <v>0</v>
      </c>
    </row>
    <row r="73" spans="1:6" x14ac:dyDescent="0.2">
      <c r="A73" s="51" t="s">
        <v>52</v>
      </c>
      <c r="B73" s="52" t="s">
        <v>53</v>
      </c>
      <c r="C73" s="82">
        <f t="shared" si="2"/>
        <v>287</v>
      </c>
      <c r="D73" s="82">
        <f t="shared" si="2"/>
        <v>287</v>
      </c>
      <c r="E73" s="82">
        <f t="shared" si="2"/>
        <v>0</v>
      </c>
      <c r="F73" s="81">
        <f>(E73*100)/D73</f>
        <v>0</v>
      </c>
    </row>
    <row r="74" spans="1:6" x14ac:dyDescent="0.2">
      <c r="A74" s="53" t="s">
        <v>54</v>
      </c>
      <c r="B74" s="54" t="s">
        <v>55</v>
      </c>
      <c r="C74" s="83">
        <f t="shared" si="2"/>
        <v>287</v>
      </c>
      <c r="D74" s="83">
        <f t="shared" si="2"/>
        <v>287</v>
      </c>
      <c r="E74" s="83">
        <f t="shared" si="2"/>
        <v>0</v>
      </c>
      <c r="F74" s="83">
        <f>(E74*100)/D74</f>
        <v>0</v>
      </c>
    </row>
    <row r="75" spans="1:6" x14ac:dyDescent="0.2">
      <c r="A75" s="55" t="s">
        <v>56</v>
      </c>
      <c r="B75" s="56" t="s">
        <v>57</v>
      </c>
      <c r="C75" s="84">
        <v>287</v>
      </c>
      <c r="D75" s="84">
        <v>287</v>
      </c>
      <c r="E75" s="84">
        <v>0</v>
      </c>
      <c r="F75" s="84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Jasminka Držaić</cp:lastModifiedBy>
  <cp:lastPrinted>2023-07-24T12:33:14Z</cp:lastPrinted>
  <dcterms:created xsi:type="dcterms:W3CDTF">2022-08-12T12:51:27Z</dcterms:created>
  <dcterms:modified xsi:type="dcterms:W3CDTF">2024-07-24T09:16:55Z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