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10985 - ODO Polugodišnje izvršenje\"/>
    </mc:Choice>
  </mc:AlternateContent>
  <xr:revisionPtr revIDLastSave="0" documentId="13_ncr:1_{67D4DF4A-FB64-48EA-B01A-A991A5B36E58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7" i="15"/>
  <c r="E47" i="15"/>
  <c r="D47" i="15"/>
  <c r="C47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37" i="15"/>
  <c r="E37" i="15"/>
  <c r="D37" i="15"/>
  <c r="C37" i="15"/>
  <c r="F35" i="15"/>
  <c r="E35" i="15"/>
  <c r="D35" i="15"/>
  <c r="C35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G33" i="3"/>
  <c r="K33" i="3" s="1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K16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8" l="1"/>
  <c r="G12" i="5"/>
  <c r="G15" i="3"/>
  <c r="G25" i="3"/>
  <c r="K15" i="3" l="1"/>
  <c r="G11" i="3"/>
  <c r="K25" i="3"/>
  <c r="G24" i="3"/>
  <c r="G10" i="3" l="1"/>
  <c r="K10" i="3" s="1"/>
  <c r="K11" i="3"/>
  <c r="G23" i="3"/>
  <c r="K23" i="3" s="1"/>
  <c r="K24" i="3"/>
</calcChain>
</file>

<file path=xl/sharedStrings.xml><?xml version="1.0" encoding="utf-8"?>
<sst xmlns="http://schemas.openxmlformats.org/spreadsheetml/2006/main" count="338" uniqueCount="162">
  <si>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</si>
  <si>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</si>
  <si>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</si>
  <si>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</si>
  <si>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</si>
  <si>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</si>
  <si>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</si>
  <si>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</si>
  <si>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</si>
  <si>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</si>
  <si>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</si>
  <si>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</si>
  <si>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</si>
  <si>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</si>
  <si>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</si>
  <si>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</si>
  <si>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</si>
  <si>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</si>
  <si>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</si>
  <si>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</si>
  <si>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</si>
  <si>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</si>
  <si>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</si>
  <si>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</si>
  <si>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</si>
  <si>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</si>
  <si>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</si>
  <si>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</si>
  <si>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</si>
  <si>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</si>
  <si>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</si>
  <si>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</si>
  <si>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</si>
  <si>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</si>
  <si>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</si>
  <si>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</si>
  <si>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</si>
  <si>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</si>
  <si>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</si>
  <si>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</si>
  <si>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</si>
  <si>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</si>
  <si>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</si>
  <si>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</si>
  <si>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</si>
  <si>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</si>
  <si>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</si>
  <si>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</si>
  <si>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</si>
  <si>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</si>
  <si>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</si>
  <si>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</si>
  <si>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</si>
  <si>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</si>
  <si>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</si>
  <si>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</si>
  <si>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</si>
  <si>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</si>
  <si>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</si>
  <si>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</si>
  <si>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</si>
  <si>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</si>
  <si>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</si>
  <si>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</si>
  <si>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</si>
  <si>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</si>
  <si>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</si>
  <si>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</si>
  <si>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</si>
  <si>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</si>
  <si>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</si>
  <si>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</si>
  <si>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</si>
  <si>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</si>
  <si>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</si>
  <si>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</si>
  <si>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</si>
  <si>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</si>
  <si>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</si>
  <si>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</si>
  <si>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</si>
  <si>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</si>
  <si>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</si>
  <si>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</si>
  <si>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</si>
  <si>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</si>
  <si>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</si>
  <si>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</si>
  <si>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</si>
  <si>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</si>
  <si>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</si>
  <si>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</si>
  <si>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</si>
  <si>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</si>
  <si>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</si>
  <si>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</si>
  <si>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</si>
  <si>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</si>
  <si>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</si>
  <si>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</si>
  <si>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</si>
  <si>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</si>
  <si>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</si>
  <si>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</si>
  <si>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</si>
  <si>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</si>
  <si>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</si>
  <si>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</si>
  <si>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</si>
  <si>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</si>
  <si>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</si>
  <si>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</si>
  <si>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</si>
  <si>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</si>
  <si>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</si>
  <si>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</si>
  <si>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</si>
  <si>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</si>
  <si>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</si>
  <si>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</si>
  <si>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</si>
  <si>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</si>
  <si>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</si>
  <si>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</si>
  <si>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</si>
  <si>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</si>
  <si>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</si>
  <si>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</si>
  <si>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</si>
  <si>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</si>
  <si>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</si>
  <si>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</si>
  <si>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</si>
  <si>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</si>
  <si>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</si>
  <si>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</si>
  <si>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</si>
  <si>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</si>
  <si>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</si>
  <si>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</si>
  <si>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</si>
  <si>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</si>
  <si>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</si>
  <si>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</si>
  <si>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</si>
  <si>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</si>
  <si>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</si>
  <si>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</si>
  <si>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</si>
  <si>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</si>
  <si>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</si>
  <si>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</si>
  <si>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4948 VIROVITICA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</si>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</sst>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4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3" fontId="7" fillId="0" borderId="13" xfId="4" applyFont="1" applyFill="1" applyBorder="1"/>
  </cellXfs>
  <cellStyles count="5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G14" sqref="G1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427252.8</v>
      </c>
      <c r="H10" s="87">
        <v>1073156</v>
      </c>
      <c r="I10" s="87">
        <v>1073156</v>
      </c>
      <c r="J10" s="87">
        <v>542030.74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427252.8</v>
      </c>
      <c r="H12" s="88">
        <f t="shared" ref="H12:J12" si="0">H10+H11</f>
        <v>1073156</v>
      </c>
      <c r="I12" s="88">
        <f t="shared" si="0"/>
        <v>1073156</v>
      </c>
      <c r="J12" s="88">
        <f t="shared" si="0"/>
        <v>542030.74</v>
      </c>
      <c r="K12" s="89">
        <f>J12/G12*100</f>
        <v>126.86417502705658</v>
      </c>
      <c r="L12" s="89">
        <f>J12/I12*100</f>
        <v>50.508103202144</v>
      </c>
    </row>
    <row r="13" spans="2:13" x14ac:dyDescent="0.3">
      <c r="B13" s="116" t="s">
        <v>9</v>
      </c>
      <c r="C13" s="97"/>
      <c r="D13" s="97"/>
      <c r="E13" s="97"/>
      <c r="F13" s="97"/>
      <c r="G13" s="90">
        <v>424875.45</v>
      </c>
      <c r="H13" s="87">
        <v>1068678</v>
      </c>
      <c r="I13" s="87">
        <v>1068678</v>
      </c>
      <c r="J13" s="87">
        <v>539653.42000000004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2377.35</v>
      </c>
      <c r="H14" s="87">
        <v>4478</v>
      </c>
      <c r="I14" s="87">
        <v>4478</v>
      </c>
      <c r="J14" s="87">
        <v>2377.3200000000002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427252.8</v>
      </c>
      <c r="H15" s="88">
        <f t="shared" ref="H15:J15" si="1">H13+H14</f>
        <v>1073156</v>
      </c>
      <c r="I15" s="88">
        <f t="shared" si="1"/>
        <v>1073156</v>
      </c>
      <c r="J15" s="88">
        <f t="shared" si="1"/>
        <v>542030.74</v>
      </c>
      <c r="K15" s="89">
        <f>J15/G15*100</f>
        <v>126.86417502705658</v>
      </c>
      <c r="L15" s="89">
        <f>J15/I15*100</f>
        <v>50.508103202144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4"/>
  <sheetViews>
    <sheetView zoomScale="90" zoomScaleNormal="90" workbookViewId="0">
      <selection activeCell="G18" sqref="G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427252.8</v>
      </c>
      <c r="H10" s="66">
        <f>H11</f>
        <v>1073156</v>
      </c>
      <c r="I10" s="66">
        <f>I11</f>
        <v>1073156</v>
      </c>
      <c r="J10" s="66">
        <f>J11</f>
        <v>542030.74</v>
      </c>
      <c r="K10" s="70">
        <f t="shared" ref="K10:K18" si="0">(J10*100)/G10</f>
        <v>126.86417502705659</v>
      </c>
      <c r="L10" s="70">
        <f t="shared" ref="L10:L18" si="1">(J10*100)/I10</f>
        <v>50.508103202143957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427252.8</v>
      </c>
      <c r="H11" s="66">
        <f>H12+H15</f>
        <v>1073156</v>
      </c>
      <c r="I11" s="66">
        <f>I12+I15</f>
        <v>1073156</v>
      </c>
      <c r="J11" s="66">
        <f>J12+J15</f>
        <v>542030.74</v>
      </c>
      <c r="K11" s="66">
        <f t="shared" si="0"/>
        <v>126.86417502705659</v>
      </c>
      <c r="L11" s="66">
        <f t="shared" si="1"/>
        <v>50.508103202143957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133</v>
      </c>
      <c r="I12" s="66">
        <f t="shared" si="2"/>
        <v>133</v>
      </c>
      <c r="J12" s="66">
        <f t="shared" si="2"/>
        <v>0</v>
      </c>
      <c r="K12" s="66" t="e">
        <f t="shared" si="0"/>
        <v>#DIV/0!</v>
      </c>
      <c r="L12" s="66">
        <f t="shared" si="1"/>
        <v>0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133</v>
      </c>
      <c r="I13" s="66">
        <f t="shared" si="2"/>
        <v>133</v>
      </c>
      <c r="J13" s="66">
        <f t="shared" si="2"/>
        <v>0</v>
      </c>
      <c r="K13" s="66" t="e">
        <f t="shared" si="0"/>
        <v>#DIV/0!</v>
      </c>
      <c r="L13" s="66">
        <f t="shared" si="1"/>
        <v>0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133</v>
      </c>
      <c r="I14" s="67">
        <v>133</v>
      </c>
      <c r="J14" s="67">
        <v>0</v>
      </c>
      <c r="K14" s="67" t="e">
        <f t="shared" si="0"/>
        <v>#DIV/0!</v>
      </c>
      <c r="L14" s="67">
        <f t="shared" si="1"/>
        <v>0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427252.8</v>
      </c>
      <c r="H15" s="66">
        <f>H16</f>
        <v>1073023</v>
      </c>
      <c r="I15" s="66">
        <f>I16</f>
        <v>1073023</v>
      </c>
      <c r="J15" s="66">
        <f>J16</f>
        <v>542030.74</v>
      </c>
      <c r="K15" s="66">
        <f t="shared" si="0"/>
        <v>126.86417502705659</v>
      </c>
      <c r="L15" s="66">
        <f t="shared" si="1"/>
        <v>50.514363625010837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427252.8</v>
      </c>
      <c r="H16" s="66">
        <f>H17+H18</f>
        <v>1073023</v>
      </c>
      <c r="I16" s="66">
        <f>I17+I18</f>
        <v>1073023</v>
      </c>
      <c r="J16" s="66">
        <f>J17+J18</f>
        <v>542030.74</v>
      </c>
      <c r="K16" s="66">
        <f t="shared" si="0"/>
        <v>126.86417502705659</v>
      </c>
      <c r="L16" s="66">
        <f t="shared" si="1"/>
        <v>50.514363625010837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427252.8</v>
      </c>
      <c r="H17" s="67">
        <v>1068545</v>
      </c>
      <c r="I17" s="67">
        <v>1068545</v>
      </c>
      <c r="J17" s="67">
        <v>539653.42000000004</v>
      </c>
      <c r="K17" s="67">
        <f t="shared" si="0"/>
        <v>126.30775503402204</v>
      </c>
      <c r="L17" s="67">
        <f t="shared" si="1"/>
        <v>50.503574486802144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0</v>
      </c>
      <c r="H18" s="67">
        <v>4478</v>
      </c>
      <c r="I18" s="67">
        <v>4478</v>
      </c>
      <c r="J18" s="67">
        <v>2377.3200000000002</v>
      </c>
      <c r="K18" s="67" t="e">
        <f t="shared" si="0"/>
        <v>#DIV/0!</v>
      </c>
      <c r="L18" s="67">
        <f t="shared" si="1"/>
        <v>53.088878963823134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G24+G60</f>
        <v>427252.79999999993</v>
      </c>
      <c r="H23" s="66">
        <f>H24+H60</f>
        <v>1073156</v>
      </c>
      <c r="I23" s="66">
        <f>I24+I60</f>
        <v>1073156</v>
      </c>
      <c r="J23" s="66">
        <f>J24+J60</f>
        <v>542030.74</v>
      </c>
      <c r="K23" s="71">
        <f t="shared" ref="K23:K63" si="3">(J23*100)/G23</f>
        <v>126.8641750270566</v>
      </c>
      <c r="L23" s="71">
        <f t="shared" ref="L23:L63" si="4">(J23*100)/I23</f>
        <v>50.508103202143957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G25+G33+G55</f>
        <v>424875.44999999995</v>
      </c>
      <c r="H24" s="66">
        <f>H25+H33+H55</f>
        <v>1068678</v>
      </c>
      <c r="I24" s="66">
        <f>I25+I33+I55</f>
        <v>1068678</v>
      </c>
      <c r="J24" s="66">
        <f>J25+J33+J55</f>
        <v>539653.42000000004</v>
      </c>
      <c r="K24" s="66">
        <f t="shared" si="3"/>
        <v>127.01449801347668</v>
      </c>
      <c r="L24" s="66">
        <f t="shared" si="4"/>
        <v>50.497289174101084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345009.54</v>
      </c>
      <c r="H25" s="66">
        <f>H26+H29+H31</f>
        <v>925880</v>
      </c>
      <c r="I25" s="66">
        <f>I26+I29+I31</f>
        <v>925880</v>
      </c>
      <c r="J25" s="66">
        <f>J26+J29+J31</f>
        <v>438363.33</v>
      </c>
      <c r="K25" s="66">
        <f t="shared" si="3"/>
        <v>127.05832134380981</v>
      </c>
      <c r="L25" s="66">
        <f t="shared" si="4"/>
        <v>47.345587981163867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287563.71999999997</v>
      </c>
      <c r="H26" s="66">
        <f>H27+H28</f>
        <v>788172</v>
      </c>
      <c r="I26" s="66">
        <f>I27+I28</f>
        <v>788172</v>
      </c>
      <c r="J26" s="66">
        <f>J27+J28</f>
        <v>367264.7</v>
      </c>
      <c r="K26" s="66">
        <f t="shared" si="3"/>
        <v>127.71593718428737</v>
      </c>
      <c r="L26" s="66">
        <f t="shared" si="4"/>
        <v>46.59702450734104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123">
        <v>286624.56</v>
      </c>
      <c r="H27" s="67">
        <v>780972</v>
      </c>
      <c r="I27" s="67">
        <v>780972</v>
      </c>
      <c r="J27" s="67">
        <v>365912.57</v>
      </c>
      <c r="K27" s="67">
        <f t="shared" si="3"/>
        <v>127.66267133563153</v>
      </c>
      <c r="L27" s="67">
        <f t="shared" si="4"/>
        <v>46.853481302786783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123">
        <v>939.16000000000008</v>
      </c>
      <c r="H28" s="67">
        <v>7200</v>
      </c>
      <c r="I28" s="67">
        <v>7200</v>
      </c>
      <c r="J28" s="67">
        <v>1352.13</v>
      </c>
      <c r="K28" s="67">
        <f t="shared" si="3"/>
        <v>143.97227309510626</v>
      </c>
      <c r="L28" s="67">
        <f t="shared" si="4"/>
        <v>18.779583333333335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9997.83</v>
      </c>
      <c r="H29" s="66">
        <f>H30</f>
        <v>15400</v>
      </c>
      <c r="I29" s="66">
        <f>I30</f>
        <v>15400</v>
      </c>
      <c r="J29" s="66">
        <f>J30</f>
        <v>10500</v>
      </c>
      <c r="K29" s="66">
        <f t="shared" si="3"/>
        <v>105.02278994541815</v>
      </c>
      <c r="L29" s="66">
        <f t="shared" si="4"/>
        <v>68.181818181818187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123">
        <v>9997.83</v>
      </c>
      <c r="H30" s="67">
        <v>15400</v>
      </c>
      <c r="I30" s="67">
        <v>15400</v>
      </c>
      <c r="J30" s="67">
        <v>10500</v>
      </c>
      <c r="K30" s="67">
        <f t="shared" si="3"/>
        <v>105.02278994541815</v>
      </c>
      <c r="L30" s="67">
        <f t="shared" si="4"/>
        <v>68.181818181818187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</f>
        <v>47447.99</v>
      </c>
      <c r="H31" s="66">
        <f>H32</f>
        <v>122308</v>
      </c>
      <c r="I31" s="66">
        <f>I32</f>
        <v>122308</v>
      </c>
      <c r="J31" s="66">
        <f>J32</f>
        <v>60598.63</v>
      </c>
      <c r="K31" s="66">
        <f t="shared" si="3"/>
        <v>127.71590535236582</v>
      </c>
      <c r="L31" s="66">
        <f t="shared" si="4"/>
        <v>49.545925041698005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123">
        <v>47447.99</v>
      </c>
      <c r="H32" s="67">
        <v>122308</v>
      </c>
      <c r="I32" s="67">
        <v>122308</v>
      </c>
      <c r="J32" s="67">
        <v>60598.63</v>
      </c>
      <c r="K32" s="67">
        <f t="shared" si="3"/>
        <v>127.71590535236582</v>
      </c>
      <c r="L32" s="67">
        <f t="shared" si="4"/>
        <v>49.545925041698005</v>
      </c>
    </row>
    <row r="33" spans="2:12" x14ac:dyDescent="0.3">
      <c r="B33" s="66"/>
      <c r="C33" s="66" t="s">
        <v>83</v>
      </c>
      <c r="D33" s="66"/>
      <c r="E33" s="66"/>
      <c r="F33" s="66" t="s">
        <v>84</v>
      </c>
      <c r="G33" s="66">
        <f>G34+G38+G42+G48+G50</f>
        <v>79665.91</v>
      </c>
      <c r="H33" s="66">
        <f>H34+H38+H42+H48+H50</f>
        <v>141286</v>
      </c>
      <c r="I33" s="66">
        <f>I34+I38+I42+I48+I50</f>
        <v>141286</v>
      </c>
      <c r="J33" s="66">
        <f>J34+J38+J42+J48+J50</f>
        <v>101050.09</v>
      </c>
      <c r="K33" s="66">
        <f t="shared" si="3"/>
        <v>126.84232189150917</v>
      </c>
      <c r="L33" s="66">
        <f t="shared" si="4"/>
        <v>71.521658196848946</v>
      </c>
    </row>
    <row r="34" spans="2:12" x14ac:dyDescent="0.3">
      <c r="B34" s="66"/>
      <c r="C34" s="66"/>
      <c r="D34" s="66" t="s">
        <v>85</v>
      </c>
      <c r="E34" s="66"/>
      <c r="F34" s="66" t="s">
        <v>86</v>
      </c>
      <c r="G34" s="66">
        <f>G35+G36+G37</f>
        <v>17711.97</v>
      </c>
      <c r="H34" s="66">
        <f>H35+H36+H37</f>
        <v>39130</v>
      </c>
      <c r="I34" s="66">
        <f>I35+I36+I37</f>
        <v>39130</v>
      </c>
      <c r="J34" s="66">
        <f>J35+J36+J37</f>
        <v>15953.09</v>
      </c>
      <c r="K34" s="66">
        <f t="shared" si="3"/>
        <v>90.069540542356378</v>
      </c>
      <c r="L34" s="66">
        <f t="shared" si="4"/>
        <v>40.769460771786356</v>
      </c>
    </row>
    <row r="35" spans="2:12" x14ac:dyDescent="0.3">
      <c r="B35" s="67"/>
      <c r="C35" s="67"/>
      <c r="D35" s="67"/>
      <c r="E35" s="67" t="s">
        <v>87</v>
      </c>
      <c r="F35" s="67" t="s">
        <v>88</v>
      </c>
      <c r="G35" s="67">
        <v>1614</v>
      </c>
      <c r="H35" s="67">
        <v>5000</v>
      </c>
      <c r="I35" s="67">
        <v>5000</v>
      </c>
      <c r="J35" s="67">
        <v>1249</v>
      </c>
      <c r="K35" s="67">
        <f t="shared" si="3"/>
        <v>77.385377942998758</v>
      </c>
      <c r="L35" s="67">
        <f t="shared" si="4"/>
        <v>24.98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123">
        <v>16097.97</v>
      </c>
      <c r="H36" s="67">
        <v>33600</v>
      </c>
      <c r="I36" s="67">
        <v>33600</v>
      </c>
      <c r="J36" s="67">
        <v>14704.09</v>
      </c>
      <c r="K36" s="67">
        <f t="shared" si="3"/>
        <v>91.341268495344451</v>
      </c>
      <c r="L36" s="67">
        <f t="shared" si="4"/>
        <v>43.762172619047618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0</v>
      </c>
      <c r="H37" s="67">
        <v>530</v>
      </c>
      <c r="I37" s="67">
        <v>530</v>
      </c>
      <c r="J37" s="67">
        <v>0</v>
      </c>
      <c r="K37" s="67" t="e">
        <f t="shared" si="3"/>
        <v>#DIV/0!</v>
      </c>
      <c r="L37" s="67">
        <f t="shared" si="4"/>
        <v>0</v>
      </c>
    </row>
    <row r="38" spans="2:12" x14ac:dyDescent="0.3">
      <c r="B38" s="66"/>
      <c r="C38" s="66"/>
      <c r="D38" s="66" t="s">
        <v>93</v>
      </c>
      <c r="E38" s="66"/>
      <c r="F38" s="66" t="s">
        <v>94</v>
      </c>
      <c r="G38" s="66">
        <f>G39+G40+G41</f>
        <v>19917.989999999998</v>
      </c>
      <c r="H38" s="66">
        <f>H39+H40+H41</f>
        <v>33133</v>
      </c>
      <c r="I38" s="66">
        <f>I39+I40+I41</f>
        <v>33133</v>
      </c>
      <c r="J38" s="66">
        <f>J39+J40+J41</f>
        <v>19700</v>
      </c>
      <c r="K38" s="66">
        <f t="shared" si="3"/>
        <v>98.905562258039097</v>
      </c>
      <c r="L38" s="66">
        <f t="shared" si="4"/>
        <v>59.457338605016147</v>
      </c>
    </row>
    <row r="39" spans="2:12" x14ac:dyDescent="0.3">
      <c r="B39" s="67"/>
      <c r="C39" s="67"/>
      <c r="D39" s="67"/>
      <c r="E39" s="67" t="s">
        <v>95</v>
      </c>
      <c r="F39" s="67" t="s">
        <v>96</v>
      </c>
      <c r="G39" s="67">
        <v>6318</v>
      </c>
      <c r="H39" s="67">
        <v>12133</v>
      </c>
      <c r="I39" s="67">
        <v>12133</v>
      </c>
      <c r="J39" s="67">
        <v>8500</v>
      </c>
      <c r="K39" s="67">
        <f t="shared" si="3"/>
        <v>134.53624564735676</v>
      </c>
      <c r="L39" s="67">
        <f t="shared" si="4"/>
        <v>70.056869694222371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13599.99</v>
      </c>
      <c r="H40" s="67">
        <v>20000</v>
      </c>
      <c r="I40" s="67">
        <v>20000</v>
      </c>
      <c r="J40" s="67">
        <v>11200</v>
      </c>
      <c r="K40" s="67">
        <f t="shared" si="3"/>
        <v>82.353001730148335</v>
      </c>
      <c r="L40" s="67">
        <f t="shared" si="4"/>
        <v>56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0</v>
      </c>
      <c r="H41" s="67">
        <v>1000</v>
      </c>
      <c r="I41" s="67">
        <v>1000</v>
      </c>
      <c r="J41" s="67">
        <v>0</v>
      </c>
      <c r="K41" s="67" t="e">
        <f t="shared" si="3"/>
        <v>#DIV/0!</v>
      </c>
      <c r="L41" s="67">
        <f t="shared" si="4"/>
        <v>0</v>
      </c>
    </row>
    <row r="42" spans="2:12" x14ac:dyDescent="0.3">
      <c r="B42" s="66"/>
      <c r="C42" s="66"/>
      <c r="D42" s="66" t="s">
        <v>101</v>
      </c>
      <c r="E42" s="66"/>
      <c r="F42" s="66" t="s">
        <v>102</v>
      </c>
      <c r="G42" s="66">
        <f>G43+G44+G45+G46+G47</f>
        <v>41885.949999999997</v>
      </c>
      <c r="H42" s="66">
        <f>H43+H44+H45+H46+H47</f>
        <v>64973</v>
      </c>
      <c r="I42" s="66">
        <f>I43+I44+I45+I46+I47</f>
        <v>64973</v>
      </c>
      <c r="J42" s="66">
        <f>J43+J44+J45+J46+J47</f>
        <v>64600</v>
      </c>
      <c r="K42" s="66">
        <f t="shared" si="3"/>
        <v>154.22832715982329</v>
      </c>
      <c r="L42" s="66">
        <f t="shared" si="4"/>
        <v>99.425915380234869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12656.01</v>
      </c>
      <c r="H43" s="67">
        <v>12000</v>
      </c>
      <c r="I43" s="67">
        <v>12000</v>
      </c>
      <c r="J43" s="67">
        <v>10100</v>
      </c>
      <c r="K43" s="67">
        <f t="shared" si="3"/>
        <v>79.803982455766075</v>
      </c>
      <c r="L43" s="67">
        <f t="shared" si="4"/>
        <v>84.166666666666671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1980</v>
      </c>
      <c r="H44" s="67">
        <v>3000</v>
      </c>
      <c r="I44" s="67">
        <v>3000</v>
      </c>
      <c r="J44" s="67">
        <v>3000</v>
      </c>
      <c r="K44" s="67">
        <f t="shared" si="3"/>
        <v>151.5151515151515</v>
      </c>
      <c r="L44" s="67">
        <f t="shared" si="4"/>
        <v>100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1969.94</v>
      </c>
      <c r="H45" s="67">
        <v>0</v>
      </c>
      <c r="I45" s="67">
        <v>0</v>
      </c>
      <c r="J45" s="67">
        <v>0</v>
      </c>
      <c r="K45" s="67">
        <f t="shared" si="3"/>
        <v>0</v>
      </c>
      <c r="L45" s="67" t="e">
        <f t="shared" si="4"/>
        <v>#DIV/0!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8950</v>
      </c>
      <c r="H46" s="67">
        <v>8000</v>
      </c>
      <c r="I46" s="67">
        <v>8000</v>
      </c>
      <c r="J46" s="67">
        <v>4000</v>
      </c>
      <c r="K46" s="67">
        <f t="shared" si="3"/>
        <v>44.692737430167597</v>
      </c>
      <c r="L46" s="67">
        <f t="shared" si="4"/>
        <v>50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16330</v>
      </c>
      <c r="H47" s="67">
        <v>41973</v>
      </c>
      <c r="I47" s="67">
        <v>41973</v>
      </c>
      <c r="J47" s="67">
        <v>47500</v>
      </c>
      <c r="K47" s="67">
        <f t="shared" si="3"/>
        <v>290.87568891610533</v>
      </c>
      <c r="L47" s="67">
        <f t="shared" si="4"/>
        <v>113.16798894527435</v>
      </c>
    </row>
    <row r="48" spans="2:12" x14ac:dyDescent="0.3">
      <c r="B48" s="66"/>
      <c r="C48" s="66"/>
      <c r="D48" s="66" t="s">
        <v>113</v>
      </c>
      <c r="E48" s="66"/>
      <c r="F48" s="66" t="s">
        <v>114</v>
      </c>
      <c r="G48" s="66">
        <f>G49</f>
        <v>100</v>
      </c>
      <c r="H48" s="66">
        <f>H49</f>
        <v>200</v>
      </c>
      <c r="I48" s="66">
        <f>I49</f>
        <v>200</v>
      </c>
      <c r="J48" s="66">
        <f>J49</f>
        <v>0</v>
      </c>
      <c r="K48" s="66">
        <f t="shared" si="3"/>
        <v>0</v>
      </c>
      <c r="L48" s="66">
        <f t="shared" si="4"/>
        <v>0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100</v>
      </c>
      <c r="H49" s="67">
        <v>200</v>
      </c>
      <c r="I49" s="67">
        <v>200</v>
      </c>
      <c r="J49" s="67">
        <v>0</v>
      </c>
      <c r="K49" s="67">
        <f t="shared" si="3"/>
        <v>0</v>
      </c>
      <c r="L49" s="67">
        <f t="shared" si="4"/>
        <v>0</v>
      </c>
    </row>
    <row r="50" spans="2:12" x14ac:dyDescent="0.3">
      <c r="B50" s="66"/>
      <c r="C50" s="66"/>
      <c r="D50" s="66" t="s">
        <v>117</v>
      </c>
      <c r="E50" s="66"/>
      <c r="F50" s="66" t="s">
        <v>118</v>
      </c>
      <c r="G50" s="66">
        <f>G51+G52+G53+G54</f>
        <v>50</v>
      </c>
      <c r="H50" s="66">
        <f>H51+H52+H53+H54</f>
        <v>3850</v>
      </c>
      <c r="I50" s="66">
        <f>I51+I52+I53+I54</f>
        <v>3850</v>
      </c>
      <c r="J50" s="66">
        <f>J51+J52+J53+J54</f>
        <v>797</v>
      </c>
      <c r="K50" s="66">
        <f t="shared" si="3"/>
        <v>1594</v>
      </c>
      <c r="L50" s="66">
        <f t="shared" si="4"/>
        <v>20.7012987012987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0</v>
      </c>
      <c r="H51" s="67">
        <v>664</v>
      </c>
      <c r="I51" s="67">
        <v>664</v>
      </c>
      <c r="J51" s="67">
        <v>664</v>
      </c>
      <c r="K51" s="67" t="e">
        <f t="shared" si="3"/>
        <v>#DIV/0!</v>
      </c>
      <c r="L51" s="67">
        <f t="shared" si="4"/>
        <v>100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0</v>
      </c>
      <c r="H52" s="67">
        <v>133</v>
      </c>
      <c r="I52" s="67">
        <v>133</v>
      </c>
      <c r="J52" s="67">
        <v>133</v>
      </c>
      <c r="K52" s="67" t="e">
        <f t="shared" si="3"/>
        <v>#DIV/0!</v>
      </c>
      <c r="L52" s="67">
        <f t="shared" si="4"/>
        <v>100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0</v>
      </c>
      <c r="H53" s="67">
        <v>2389</v>
      </c>
      <c r="I53" s="67">
        <v>2389</v>
      </c>
      <c r="J53" s="67">
        <v>0</v>
      </c>
      <c r="K53" s="67" t="e">
        <f t="shared" si="3"/>
        <v>#DIV/0!</v>
      </c>
      <c r="L53" s="67">
        <f t="shared" si="4"/>
        <v>0</v>
      </c>
    </row>
    <row r="54" spans="2:12" x14ac:dyDescent="0.3">
      <c r="B54" s="67"/>
      <c r="C54" s="67"/>
      <c r="D54" s="67"/>
      <c r="E54" s="67" t="s">
        <v>125</v>
      </c>
      <c r="F54" s="67" t="s">
        <v>118</v>
      </c>
      <c r="G54" s="67">
        <v>50</v>
      </c>
      <c r="H54" s="67">
        <v>664</v>
      </c>
      <c r="I54" s="67">
        <v>664</v>
      </c>
      <c r="J54" s="67">
        <v>0</v>
      </c>
      <c r="K54" s="67">
        <f t="shared" si="3"/>
        <v>0</v>
      </c>
      <c r="L54" s="67">
        <f t="shared" si="4"/>
        <v>0</v>
      </c>
    </row>
    <row r="55" spans="2:12" x14ac:dyDescent="0.3">
      <c r="B55" s="66"/>
      <c r="C55" s="66" t="s">
        <v>126</v>
      </c>
      <c r="D55" s="66"/>
      <c r="E55" s="66"/>
      <c r="F55" s="66" t="s">
        <v>127</v>
      </c>
      <c r="G55" s="66">
        <f>G56+G58</f>
        <v>200</v>
      </c>
      <c r="H55" s="66">
        <f>H56+H58</f>
        <v>1512</v>
      </c>
      <c r="I55" s="66">
        <f>I56+I58</f>
        <v>1512</v>
      </c>
      <c r="J55" s="66">
        <f>J56+J58</f>
        <v>240</v>
      </c>
      <c r="K55" s="66">
        <f t="shared" si="3"/>
        <v>120</v>
      </c>
      <c r="L55" s="66">
        <f t="shared" si="4"/>
        <v>15.873015873015873</v>
      </c>
    </row>
    <row r="56" spans="2:12" x14ac:dyDescent="0.3">
      <c r="B56" s="66"/>
      <c r="C56" s="66"/>
      <c r="D56" s="66" t="s">
        <v>128</v>
      </c>
      <c r="E56" s="66"/>
      <c r="F56" s="66" t="s">
        <v>129</v>
      </c>
      <c r="G56" s="66">
        <f>G57</f>
        <v>0</v>
      </c>
      <c r="H56" s="66">
        <f>H57</f>
        <v>1114</v>
      </c>
      <c r="I56" s="66">
        <f>I57</f>
        <v>1114</v>
      </c>
      <c r="J56" s="66">
        <f>J57</f>
        <v>0</v>
      </c>
      <c r="K56" s="66" t="e">
        <f t="shared" si="3"/>
        <v>#DIV/0!</v>
      </c>
      <c r="L56" s="66">
        <f t="shared" si="4"/>
        <v>0</v>
      </c>
    </row>
    <row r="57" spans="2:12" x14ac:dyDescent="0.3">
      <c r="B57" s="67"/>
      <c r="C57" s="67"/>
      <c r="D57" s="67"/>
      <c r="E57" s="67" t="s">
        <v>130</v>
      </c>
      <c r="F57" s="67" t="s">
        <v>131</v>
      </c>
      <c r="G57" s="67">
        <v>0</v>
      </c>
      <c r="H57" s="67">
        <v>1114</v>
      </c>
      <c r="I57" s="67">
        <v>1114</v>
      </c>
      <c r="J57" s="67">
        <v>0</v>
      </c>
      <c r="K57" s="67" t="e">
        <f t="shared" si="3"/>
        <v>#DIV/0!</v>
      </c>
      <c r="L57" s="67">
        <f t="shared" si="4"/>
        <v>0</v>
      </c>
    </row>
    <row r="58" spans="2:12" x14ac:dyDescent="0.3">
      <c r="B58" s="66"/>
      <c r="C58" s="66"/>
      <c r="D58" s="66" t="s">
        <v>132</v>
      </c>
      <c r="E58" s="66"/>
      <c r="F58" s="66" t="s">
        <v>133</v>
      </c>
      <c r="G58" s="66">
        <f>G59</f>
        <v>200</v>
      </c>
      <c r="H58" s="66">
        <f>H59</f>
        <v>398</v>
      </c>
      <c r="I58" s="66">
        <f>I59</f>
        <v>398</v>
      </c>
      <c r="J58" s="66">
        <f>J59</f>
        <v>240</v>
      </c>
      <c r="K58" s="66">
        <f t="shared" si="3"/>
        <v>120</v>
      </c>
      <c r="L58" s="66">
        <f t="shared" si="4"/>
        <v>60.301507537688444</v>
      </c>
    </row>
    <row r="59" spans="2:12" x14ac:dyDescent="0.3">
      <c r="B59" s="67"/>
      <c r="C59" s="67"/>
      <c r="D59" s="67"/>
      <c r="E59" s="67" t="s">
        <v>134</v>
      </c>
      <c r="F59" s="67" t="s">
        <v>135</v>
      </c>
      <c r="G59" s="67">
        <v>200</v>
      </c>
      <c r="H59" s="67">
        <v>398</v>
      </c>
      <c r="I59" s="67">
        <v>398</v>
      </c>
      <c r="J59" s="67">
        <v>240</v>
      </c>
      <c r="K59" s="67">
        <f t="shared" si="3"/>
        <v>120</v>
      </c>
      <c r="L59" s="67">
        <f t="shared" si="4"/>
        <v>60.301507537688444</v>
      </c>
    </row>
    <row r="60" spans="2:12" x14ac:dyDescent="0.3">
      <c r="B60" s="66" t="s">
        <v>136</v>
      </c>
      <c r="C60" s="66"/>
      <c r="D60" s="66"/>
      <c r="E60" s="66"/>
      <c r="F60" s="66" t="s">
        <v>137</v>
      </c>
      <c r="G60" s="66">
        <f t="shared" ref="G60:J62" si="5">G61</f>
        <v>2377.35</v>
      </c>
      <c r="H60" s="66">
        <f t="shared" si="5"/>
        <v>4478</v>
      </c>
      <c r="I60" s="66">
        <f t="shared" si="5"/>
        <v>4478</v>
      </c>
      <c r="J60" s="66">
        <f t="shared" si="5"/>
        <v>2377.3200000000002</v>
      </c>
      <c r="K60" s="66">
        <f t="shared" si="3"/>
        <v>99.99873809073128</v>
      </c>
      <c r="L60" s="66">
        <f t="shared" si="4"/>
        <v>53.088878963823134</v>
      </c>
    </row>
    <row r="61" spans="2:12" x14ac:dyDescent="0.3">
      <c r="B61" s="66"/>
      <c r="C61" s="66" t="s">
        <v>138</v>
      </c>
      <c r="D61" s="66"/>
      <c r="E61" s="66"/>
      <c r="F61" s="66" t="s">
        <v>139</v>
      </c>
      <c r="G61" s="66">
        <f t="shared" si="5"/>
        <v>2377.35</v>
      </c>
      <c r="H61" s="66">
        <f t="shared" si="5"/>
        <v>4478</v>
      </c>
      <c r="I61" s="66">
        <f t="shared" si="5"/>
        <v>4478</v>
      </c>
      <c r="J61" s="66">
        <f t="shared" si="5"/>
        <v>2377.3200000000002</v>
      </c>
      <c r="K61" s="66">
        <f t="shared" si="3"/>
        <v>99.99873809073128</v>
      </c>
      <c r="L61" s="66">
        <f t="shared" si="4"/>
        <v>53.088878963823134</v>
      </c>
    </row>
    <row r="62" spans="2:12" x14ac:dyDescent="0.3">
      <c r="B62" s="66"/>
      <c r="C62" s="66"/>
      <c r="D62" s="66" t="s">
        <v>140</v>
      </c>
      <c r="E62" s="66"/>
      <c r="F62" s="66" t="s">
        <v>141</v>
      </c>
      <c r="G62" s="66">
        <f t="shared" si="5"/>
        <v>2377.35</v>
      </c>
      <c r="H62" s="66">
        <f t="shared" si="5"/>
        <v>4478</v>
      </c>
      <c r="I62" s="66">
        <f t="shared" si="5"/>
        <v>4478</v>
      </c>
      <c r="J62" s="66">
        <f t="shared" si="5"/>
        <v>2377.3200000000002</v>
      </c>
      <c r="K62" s="66">
        <f t="shared" si="3"/>
        <v>99.99873809073128</v>
      </c>
      <c r="L62" s="66">
        <f t="shared" si="4"/>
        <v>53.088878963823134</v>
      </c>
    </row>
    <row r="63" spans="2:12" x14ac:dyDescent="0.3">
      <c r="B63" s="67"/>
      <c r="C63" s="67"/>
      <c r="D63" s="67"/>
      <c r="E63" s="67" t="s">
        <v>142</v>
      </c>
      <c r="F63" s="67" t="s">
        <v>143</v>
      </c>
      <c r="G63" s="67">
        <v>2377.35</v>
      </c>
      <c r="H63" s="67">
        <v>4478</v>
      </c>
      <c r="I63" s="67">
        <v>4478</v>
      </c>
      <c r="J63" s="67">
        <v>2377.3200000000002</v>
      </c>
      <c r="K63" s="67">
        <f t="shared" si="3"/>
        <v>99.99873809073128</v>
      </c>
      <c r="L63" s="67">
        <f t="shared" si="4"/>
        <v>53.088878963823134</v>
      </c>
    </row>
    <row r="64" spans="2:12" x14ac:dyDescent="0.3">
      <c r="B64" s="66"/>
      <c r="C64" s="67"/>
      <c r="D64" s="68"/>
      <c r="E64" s="69"/>
      <c r="F64" s="9"/>
      <c r="G64" s="66"/>
      <c r="H64" s="66"/>
      <c r="I64" s="66"/>
      <c r="J64" s="66"/>
      <c r="K64" s="71"/>
      <c r="L64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13" sqref="C13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427252.8</v>
      </c>
      <c r="D6" s="72">
        <f>D7+D9</f>
        <v>1073156</v>
      </c>
      <c r="E6" s="72">
        <f>E7+E9</f>
        <v>1073156</v>
      </c>
      <c r="F6" s="72">
        <f>F7+F9</f>
        <v>542030.74</v>
      </c>
      <c r="G6" s="73">
        <f t="shared" ref="G6:G15" si="0">(F6*100)/C6</f>
        <v>126.86417502705659</v>
      </c>
      <c r="H6" s="73">
        <f t="shared" ref="H6:H15" si="1">(F6*100)/E6</f>
        <v>50.508103202143957</v>
      </c>
    </row>
    <row r="7" spans="1:8" x14ac:dyDescent="0.3">
      <c r="A7"/>
      <c r="B7" s="9" t="s">
        <v>144</v>
      </c>
      <c r="C7" s="72">
        <f>C8</f>
        <v>427252.8</v>
      </c>
      <c r="D7" s="72">
        <f>D8</f>
        <v>1073023</v>
      </c>
      <c r="E7" s="72">
        <f>E8</f>
        <v>1073023</v>
      </c>
      <c r="F7" s="72">
        <f>F8</f>
        <v>542030.74</v>
      </c>
      <c r="G7" s="73">
        <f t="shared" si="0"/>
        <v>126.86417502705659</v>
      </c>
      <c r="H7" s="73">
        <f t="shared" si="1"/>
        <v>50.514363625010837</v>
      </c>
    </row>
    <row r="8" spans="1:8" x14ac:dyDescent="0.3">
      <c r="A8"/>
      <c r="B8" s="17" t="s">
        <v>145</v>
      </c>
      <c r="C8" s="74">
        <v>427252.8</v>
      </c>
      <c r="D8" s="74">
        <v>1073023</v>
      </c>
      <c r="E8" s="74">
        <v>1073023</v>
      </c>
      <c r="F8" s="75">
        <v>542030.74</v>
      </c>
      <c r="G8" s="71">
        <f t="shared" si="0"/>
        <v>126.86417502705659</v>
      </c>
      <c r="H8" s="71">
        <f t="shared" si="1"/>
        <v>50.514363625010837</v>
      </c>
    </row>
    <row r="9" spans="1:8" x14ac:dyDescent="0.3">
      <c r="A9"/>
      <c r="B9" s="9" t="s">
        <v>146</v>
      </c>
      <c r="C9" s="72">
        <f>C10</f>
        <v>0</v>
      </c>
      <c r="D9" s="72">
        <f>D10</f>
        <v>133</v>
      </c>
      <c r="E9" s="72">
        <f>E10</f>
        <v>133</v>
      </c>
      <c r="F9" s="72">
        <f>F10</f>
        <v>0</v>
      </c>
      <c r="G9" s="73" t="e">
        <f t="shared" si="0"/>
        <v>#DIV/0!</v>
      </c>
      <c r="H9" s="73">
        <f t="shared" si="1"/>
        <v>0</v>
      </c>
    </row>
    <row r="10" spans="1:8" x14ac:dyDescent="0.3">
      <c r="A10"/>
      <c r="B10" s="17" t="s">
        <v>147</v>
      </c>
      <c r="C10" s="74">
        <v>0</v>
      </c>
      <c r="D10" s="74">
        <v>133</v>
      </c>
      <c r="E10" s="74">
        <v>133</v>
      </c>
      <c r="F10" s="75">
        <v>0</v>
      </c>
      <c r="G10" s="71" t="e">
        <f t="shared" si="0"/>
        <v>#DIV/0!</v>
      </c>
      <c r="H10" s="71">
        <f t="shared" si="1"/>
        <v>0</v>
      </c>
    </row>
    <row r="11" spans="1:8" x14ac:dyDescent="0.3">
      <c r="B11" s="9" t="s">
        <v>32</v>
      </c>
      <c r="C11" s="76">
        <f>C12+C14</f>
        <v>427252.8</v>
      </c>
      <c r="D11" s="76">
        <f>D12+D14</f>
        <v>1073156</v>
      </c>
      <c r="E11" s="76">
        <f>E12+E14</f>
        <v>1073156</v>
      </c>
      <c r="F11" s="76">
        <f>F12+F14</f>
        <v>542030.74</v>
      </c>
      <c r="G11" s="73">
        <f t="shared" si="0"/>
        <v>126.86417502705659</v>
      </c>
      <c r="H11" s="73">
        <f t="shared" si="1"/>
        <v>50.508103202143957</v>
      </c>
    </row>
    <row r="12" spans="1:8" x14ac:dyDescent="0.3">
      <c r="A12"/>
      <c r="B12" s="9" t="s">
        <v>144</v>
      </c>
      <c r="C12" s="76">
        <f>C13</f>
        <v>427252.8</v>
      </c>
      <c r="D12" s="76">
        <f>D13</f>
        <v>1073023</v>
      </c>
      <c r="E12" s="76">
        <f>E13</f>
        <v>1073023</v>
      </c>
      <c r="F12" s="76">
        <f>F13</f>
        <v>542030.74</v>
      </c>
      <c r="G12" s="73">
        <f t="shared" si="0"/>
        <v>126.86417502705659</v>
      </c>
      <c r="H12" s="73">
        <f t="shared" si="1"/>
        <v>50.514363625010837</v>
      </c>
    </row>
    <row r="13" spans="1:8" x14ac:dyDescent="0.3">
      <c r="A13"/>
      <c r="B13" s="17" t="s">
        <v>145</v>
      </c>
      <c r="C13" s="74">
        <v>427252.8</v>
      </c>
      <c r="D13" s="74">
        <v>1073023</v>
      </c>
      <c r="E13" s="77">
        <v>1073023</v>
      </c>
      <c r="F13" s="75">
        <v>542030.74</v>
      </c>
      <c r="G13" s="71">
        <f t="shared" si="0"/>
        <v>126.86417502705659</v>
      </c>
      <c r="H13" s="71">
        <f t="shared" si="1"/>
        <v>50.514363625010837</v>
      </c>
    </row>
    <row r="14" spans="1:8" x14ac:dyDescent="0.3">
      <c r="A14"/>
      <c r="B14" s="9" t="s">
        <v>146</v>
      </c>
      <c r="C14" s="76">
        <f>C15</f>
        <v>0</v>
      </c>
      <c r="D14" s="76">
        <f>D15</f>
        <v>133</v>
      </c>
      <c r="E14" s="76">
        <f>E15</f>
        <v>133</v>
      </c>
      <c r="F14" s="76">
        <f>F15</f>
        <v>0</v>
      </c>
      <c r="G14" s="73" t="e">
        <f t="shared" si="0"/>
        <v>#DIV/0!</v>
      </c>
      <c r="H14" s="73">
        <f t="shared" si="1"/>
        <v>0</v>
      </c>
    </row>
    <row r="15" spans="1:8" x14ac:dyDescent="0.3">
      <c r="A15"/>
      <c r="B15" s="17" t="s">
        <v>147</v>
      </c>
      <c r="C15" s="74">
        <v>0</v>
      </c>
      <c r="D15" s="74">
        <v>133</v>
      </c>
      <c r="E15" s="77">
        <v>133</v>
      </c>
      <c r="F15" s="75">
        <v>0</v>
      </c>
      <c r="G15" s="71" t="e">
        <f t="shared" si="0"/>
        <v>#DIV/0!</v>
      </c>
      <c r="H15" s="71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D14" sqref="D14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427252.8</v>
      </c>
      <c r="D6" s="76">
        <f t="shared" si="0"/>
        <v>1073156</v>
      </c>
      <c r="E6" s="76">
        <f t="shared" si="0"/>
        <v>1073156</v>
      </c>
      <c r="F6" s="76">
        <f t="shared" si="0"/>
        <v>542030.74</v>
      </c>
      <c r="G6" s="71">
        <f>(F6*100)/C6</f>
        <v>126.86417502705659</v>
      </c>
      <c r="H6" s="71">
        <f>(F6*100)/E6</f>
        <v>50.508103202143957</v>
      </c>
    </row>
    <row r="7" spans="2:8" x14ac:dyDescent="0.3">
      <c r="B7" s="9" t="s">
        <v>148</v>
      </c>
      <c r="C7" s="76">
        <f t="shared" si="0"/>
        <v>427252.8</v>
      </c>
      <c r="D7" s="76">
        <f t="shared" si="0"/>
        <v>1073156</v>
      </c>
      <c r="E7" s="76">
        <f t="shared" si="0"/>
        <v>1073156</v>
      </c>
      <c r="F7" s="76">
        <f t="shared" si="0"/>
        <v>542030.74</v>
      </c>
      <c r="G7" s="71">
        <f>(F7*100)/C7</f>
        <v>126.86417502705659</v>
      </c>
      <c r="H7" s="71">
        <f>(F7*100)/E7</f>
        <v>50.508103202143957</v>
      </c>
    </row>
    <row r="8" spans="2:8" x14ac:dyDescent="0.3">
      <c r="B8" s="12" t="s">
        <v>149</v>
      </c>
      <c r="C8" s="74">
        <v>427252.8</v>
      </c>
      <c r="D8" s="74">
        <v>1073156</v>
      </c>
      <c r="E8" s="74">
        <v>1073156</v>
      </c>
      <c r="F8" s="75">
        <v>542030.74</v>
      </c>
      <c r="G8" s="71">
        <f>(F8*100)/C8</f>
        <v>126.86417502705659</v>
      </c>
      <c r="H8" s="71">
        <f>(F8*100)/E8</f>
        <v>50.508103202143957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0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150</v>
      </c>
      <c r="C1" s="40"/>
    </row>
    <row r="2" spans="1:6" ht="15" customHeight="1" x14ac:dyDescent="0.25">
      <c r="A2" s="42" t="s">
        <v>34</v>
      </c>
      <c r="B2" s="43" t="s">
        <v>151</v>
      </c>
      <c r="C2" s="40"/>
    </row>
    <row r="3" spans="1:6" s="40" customFormat="1" ht="43.5" customHeight="1" x14ac:dyDescent="0.25">
      <c r="A3" s="44" t="s">
        <v>35</v>
      </c>
      <c r="B3" s="38" t="s">
        <v>152</v>
      </c>
    </row>
    <row r="4" spans="1:6" s="40" customFormat="1" x14ac:dyDescent="0.25">
      <c r="A4" s="44" t="s">
        <v>36</v>
      </c>
      <c r="B4" s="45" t="s">
        <v>153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154</v>
      </c>
      <c r="B7" s="47"/>
      <c r="C7" s="78">
        <f>C11</f>
        <v>1073023</v>
      </c>
      <c r="D7" s="78">
        <f>D11</f>
        <v>1073023</v>
      </c>
      <c r="E7" s="78">
        <f>E11</f>
        <v>542030.74</v>
      </c>
      <c r="F7" s="78">
        <f>(E7*100)/D7</f>
        <v>50.514363625010837</v>
      </c>
    </row>
    <row r="8" spans="1:6" x14ac:dyDescent="0.25">
      <c r="A8" s="48" t="s">
        <v>68</v>
      </c>
      <c r="B8" s="47"/>
      <c r="C8" s="78">
        <f>C56</f>
        <v>133</v>
      </c>
      <c r="D8" s="78">
        <f>D56</f>
        <v>133</v>
      </c>
      <c r="E8" s="78">
        <f>E56</f>
        <v>0</v>
      </c>
      <c r="F8" s="78">
        <f>(E8*100)/D8</f>
        <v>0</v>
      </c>
    </row>
    <row r="9" spans="1:6" s="58" customFormat="1" x14ac:dyDescent="0.25"/>
    <row r="10" spans="1:6" ht="39.6" x14ac:dyDescent="0.25">
      <c r="A10" s="48" t="s">
        <v>155</v>
      </c>
      <c r="B10" s="48" t="s">
        <v>156</v>
      </c>
      <c r="C10" s="48" t="s">
        <v>43</v>
      </c>
      <c r="D10" s="48" t="s">
        <v>157</v>
      </c>
      <c r="E10" s="48" t="s">
        <v>158</v>
      </c>
      <c r="F10" s="48" t="s">
        <v>159</v>
      </c>
    </row>
    <row r="11" spans="1:6" x14ac:dyDescent="0.25">
      <c r="A11" s="49" t="s">
        <v>154</v>
      </c>
      <c r="B11" s="49" t="s">
        <v>160</v>
      </c>
      <c r="C11" s="79">
        <f>C12+C47</f>
        <v>1073023</v>
      </c>
      <c r="D11" s="79">
        <f>D12+D47</f>
        <v>1073023</v>
      </c>
      <c r="E11" s="79">
        <f>E12+E47</f>
        <v>542030.74</v>
      </c>
      <c r="F11" s="80">
        <f>(E11*100)/D11</f>
        <v>50.514363625010837</v>
      </c>
    </row>
    <row r="12" spans="1:6" x14ac:dyDescent="0.25">
      <c r="A12" s="50" t="s">
        <v>66</v>
      </c>
      <c r="B12" s="51" t="s">
        <v>67</v>
      </c>
      <c r="C12" s="81">
        <f>C13+C21+C42</f>
        <v>1068545</v>
      </c>
      <c r="D12" s="81">
        <f>D13+D21+D42</f>
        <v>1068545</v>
      </c>
      <c r="E12" s="81">
        <f>E13+E21+E42</f>
        <v>539653.42000000004</v>
      </c>
      <c r="F12" s="82">
        <f>(E12*100)/D12</f>
        <v>50.503574486802144</v>
      </c>
    </row>
    <row r="13" spans="1:6" x14ac:dyDescent="0.25">
      <c r="A13" s="52" t="s">
        <v>68</v>
      </c>
      <c r="B13" s="53" t="s">
        <v>69</v>
      </c>
      <c r="C13" s="83">
        <f>C14+C17+C19</f>
        <v>925880</v>
      </c>
      <c r="D13" s="83">
        <f>D14+D17+D19</f>
        <v>925880</v>
      </c>
      <c r="E13" s="83">
        <f>E14+E17+E19</f>
        <v>438363.33</v>
      </c>
      <c r="F13" s="82">
        <f>(E13*100)/D13</f>
        <v>47.345587981163867</v>
      </c>
    </row>
    <row r="14" spans="1:6" x14ac:dyDescent="0.25">
      <c r="A14" s="54" t="s">
        <v>70</v>
      </c>
      <c r="B14" s="55" t="s">
        <v>71</v>
      </c>
      <c r="C14" s="84">
        <f>C15+C16</f>
        <v>788172</v>
      </c>
      <c r="D14" s="84">
        <f>D15+D16</f>
        <v>788172</v>
      </c>
      <c r="E14" s="84">
        <f>E15+E16</f>
        <v>367264.7</v>
      </c>
      <c r="F14" s="84">
        <f>(E14*100)/D14</f>
        <v>46.59702450734104</v>
      </c>
    </row>
    <row r="15" spans="1:6" x14ac:dyDescent="0.25">
      <c r="A15" s="56" t="s">
        <v>72</v>
      </c>
      <c r="B15" s="57" t="s">
        <v>73</v>
      </c>
      <c r="C15" s="85">
        <v>780972</v>
      </c>
      <c r="D15" s="85">
        <v>780972</v>
      </c>
      <c r="E15" s="85">
        <v>365912.57</v>
      </c>
      <c r="F15" s="85"/>
    </row>
    <row r="16" spans="1:6" x14ac:dyDescent="0.25">
      <c r="A16" s="56" t="s">
        <v>74</v>
      </c>
      <c r="B16" s="57" t="s">
        <v>75</v>
      </c>
      <c r="C16" s="85">
        <v>7200</v>
      </c>
      <c r="D16" s="85">
        <v>7200</v>
      </c>
      <c r="E16" s="85">
        <v>1352.13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15400</v>
      </c>
      <c r="D17" s="84">
        <f>D18</f>
        <v>15400</v>
      </c>
      <c r="E17" s="84">
        <f>E18</f>
        <v>10500</v>
      </c>
      <c r="F17" s="84">
        <f>(E17*100)/D17</f>
        <v>68.181818181818187</v>
      </c>
    </row>
    <row r="18" spans="1:6" x14ac:dyDescent="0.25">
      <c r="A18" s="56" t="s">
        <v>78</v>
      </c>
      <c r="B18" s="57" t="s">
        <v>77</v>
      </c>
      <c r="C18" s="85">
        <v>15400</v>
      </c>
      <c r="D18" s="85">
        <v>15400</v>
      </c>
      <c r="E18" s="85">
        <v>10500</v>
      </c>
      <c r="F18" s="85"/>
    </row>
    <row r="19" spans="1:6" x14ac:dyDescent="0.25">
      <c r="A19" s="54" t="s">
        <v>79</v>
      </c>
      <c r="B19" s="55" t="s">
        <v>80</v>
      </c>
      <c r="C19" s="84">
        <f>C20</f>
        <v>122308</v>
      </c>
      <c r="D19" s="84">
        <f>D20</f>
        <v>122308</v>
      </c>
      <c r="E19" s="84">
        <f>E20</f>
        <v>60598.63</v>
      </c>
      <c r="F19" s="84">
        <f>(E19*100)/D19</f>
        <v>49.545925041698005</v>
      </c>
    </row>
    <row r="20" spans="1:6" x14ac:dyDescent="0.25">
      <c r="A20" s="56" t="s">
        <v>81</v>
      </c>
      <c r="B20" s="57" t="s">
        <v>82</v>
      </c>
      <c r="C20" s="85">
        <v>122308</v>
      </c>
      <c r="D20" s="85">
        <v>122308</v>
      </c>
      <c r="E20" s="85">
        <v>60598.63</v>
      </c>
      <c r="F20" s="85"/>
    </row>
    <row r="21" spans="1:6" x14ac:dyDescent="0.25">
      <c r="A21" s="52" t="s">
        <v>83</v>
      </c>
      <c r="B21" s="53" t="s">
        <v>84</v>
      </c>
      <c r="C21" s="83">
        <f>C22+C26+C30+C35+C37</f>
        <v>141153</v>
      </c>
      <c r="D21" s="83">
        <f>D22+D26+D30+D35+D37</f>
        <v>141153</v>
      </c>
      <c r="E21" s="83">
        <f>E22+E26+E30+E35+E37</f>
        <v>101050.09</v>
      </c>
      <c r="F21" s="82">
        <f>(E21*100)/D21</f>
        <v>71.589048762690126</v>
      </c>
    </row>
    <row r="22" spans="1:6" x14ac:dyDescent="0.25">
      <c r="A22" s="54" t="s">
        <v>85</v>
      </c>
      <c r="B22" s="55" t="s">
        <v>86</v>
      </c>
      <c r="C22" s="84">
        <f>C23+C24+C25</f>
        <v>39130</v>
      </c>
      <c r="D22" s="84">
        <f>D23+D24+D25</f>
        <v>39130</v>
      </c>
      <c r="E22" s="84">
        <f>E23+E24+E25</f>
        <v>15953.09</v>
      </c>
      <c r="F22" s="84">
        <f>(E22*100)/D22</f>
        <v>40.769460771786356</v>
      </c>
    </row>
    <row r="23" spans="1:6" x14ac:dyDescent="0.25">
      <c r="A23" s="56" t="s">
        <v>87</v>
      </c>
      <c r="B23" s="57" t="s">
        <v>88</v>
      </c>
      <c r="C23" s="85">
        <v>5000</v>
      </c>
      <c r="D23" s="85">
        <v>5000</v>
      </c>
      <c r="E23" s="85">
        <v>1249</v>
      </c>
      <c r="F23" s="85"/>
    </row>
    <row r="24" spans="1:6" ht="26.4" x14ac:dyDescent="0.25">
      <c r="A24" s="56" t="s">
        <v>89</v>
      </c>
      <c r="B24" s="57" t="s">
        <v>90</v>
      </c>
      <c r="C24" s="85">
        <v>33600</v>
      </c>
      <c r="D24" s="85">
        <v>33600</v>
      </c>
      <c r="E24" s="85">
        <v>14704.09</v>
      </c>
      <c r="F24" s="85"/>
    </row>
    <row r="25" spans="1:6" x14ac:dyDescent="0.25">
      <c r="A25" s="56" t="s">
        <v>91</v>
      </c>
      <c r="B25" s="57" t="s">
        <v>92</v>
      </c>
      <c r="C25" s="85">
        <v>530</v>
      </c>
      <c r="D25" s="85">
        <v>530</v>
      </c>
      <c r="E25" s="85">
        <v>0</v>
      </c>
      <c r="F25" s="85"/>
    </row>
    <row r="26" spans="1:6" x14ac:dyDescent="0.25">
      <c r="A26" s="54" t="s">
        <v>93</v>
      </c>
      <c r="B26" s="55" t="s">
        <v>94</v>
      </c>
      <c r="C26" s="84">
        <f>C27+C28+C29</f>
        <v>33000</v>
      </c>
      <c r="D26" s="84">
        <f>D27+D28+D29</f>
        <v>33000</v>
      </c>
      <c r="E26" s="84">
        <f>E27+E28+E29</f>
        <v>19700</v>
      </c>
      <c r="F26" s="84">
        <f>(E26*100)/D26</f>
        <v>59.696969696969695</v>
      </c>
    </row>
    <row r="27" spans="1:6" x14ac:dyDescent="0.25">
      <c r="A27" s="56" t="s">
        <v>95</v>
      </c>
      <c r="B27" s="57" t="s">
        <v>96</v>
      </c>
      <c r="C27" s="85">
        <v>12000</v>
      </c>
      <c r="D27" s="85">
        <v>12000</v>
      </c>
      <c r="E27" s="85">
        <v>8500</v>
      </c>
      <c r="F27" s="85"/>
    </row>
    <row r="28" spans="1:6" x14ac:dyDescent="0.25">
      <c r="A28" s="56" t="s">
        <v>97</v>
      </c>
      <c r="B28" s="57" t="s">
        <v>98</v>
      </c>
      <c r="C28" s="85">
        <v>20000</v>
      </c>
      <c r="D28" s="85">
        <v>20000</v>
      </c>
      <c r="E28" s="85">
        <v>11200</v>
      </c>
      <c r="F28" s="85"/>
    </row>
    <row r="29" spans="1:6" x14ac:dyDescent="0.25">
      <c r="A29" s="56" t="s">
        <v>99</v>
      </c>
      <c r="B29" s="57" t="s">
        <v>100</v>
      </c>
      <c r="C29" s="85">
        <v>1000</v>
      </c>
      <c r="D29" s="85">
        <v>1000</v>
      </c>
      <c r="E29" s="85">
        <v>0</v>
      </c>
      <c r="F29" s="85"/>
    </row>
    <row r="30" spans="1:6" x14ac:dyDescent="0.25">
      <c r="A30" s="54" t="s">
        <v>101</v>
      </c>
      <c r="B30" s="55" t="s">
        <v>102</v>
      </c>
      <c r="C30" s="84">
        <f>C31+C32+C33+C34</f>
        <v>64973</v>
      </c>
      <c r="D30" s="84">
        <f>D31+D32+D33+D34</f>
        <v>64973</v>
      </c>
      <c r="E30" s="84">
        <f>E31+E32+E33+E34</f>
        <v>64600</v>
      </c>
      <c r="F30" s="84">
        <f>(E30*100)/D30</f>
        <v>99.425915380234869</v>
      </c>
    </row>
    <row r="31" spans="1:6" x14ac:dyDescent="0.25">
      <c r="A31" s="56" t="s">
        <v>103</v>
      </c>
      <c r="B31" s="57" t="s">
        <v>104</v>
      </c>
      <c r="C31" s="85">
        <v>12000</v>
      </c>
      <c r="D31" s="85">
        <v>12000</v>
      </c>
      <c r="E31" s="85">
        <v>10100</v>
      </c>
      <c r="F31" s="85"/>
    </row>
    <row r="32" spans="1:6" x14ac:dyDescent="0.25">
      <c r="A32" s="56" t="s">
        <v>105</v>
      </c>
      <c r="B32" s="57" t="s">
        <v>106</v>
      </c>
      <c r="C32" s="85">
        <v>3000</v>
      </c>
      <c r="D32" s="85">
        <v>3000</v>
      </c>
      <c r="E32" s="85">
        <v>3000</v>
      </c>
      <c r="F32" s="85"/>
    </row>
    <row r="33" spans="1:6" x14ac:dyDescent="0.25">
      <c r="A33" s="56" t="s">
        <v>109</v>
      </c>
      <c r="B33" s="57" t="s">
        <v>110</v>
      </c>
      <c r="C33" s="85">
        <v>8000</v>
      </c>
      <c r="D33" s="85">
        <v>8000</v>
      </c>
      <c r="E33" s="85">
        <v>4000</v>
      </c>
      <c r="F33" s="85"/>
    </row>
    <row r="34" spans="1:6" x14ac:dyDescent="0.25">
      <c r="A34" s="56" t="s">
        <v>111</v>
      </c>
      <c r="B34" s="57" t="s">
        <v>112</v>
      </c>
      <c r="C34" s="85">
        <v>41973</v>
      </c>
      <c r="D34" s="85">
        <v>41973</v>
      </c>
      <c r="E34" s="85">
        <v>47500</v>
      </c>
      <c r="F34" s="85"/>
    </row>
    <row r="35" spans="1:6" x14ac:dyDescent="0.25">
      <c r="A35" s="54" t="s">
        <v>113</v>
      </c>
      <c r="B35" s="55" t="s">
        <v>114</v>
      </c>
      <c r="C35" s="84">
        <f>C36</f>
        <v>200</v>
      </c>
      <c r="D35" s="84">
        <f>D36</f>
        <v>200</v>
      </c>
      <c r="E35" s="84">
        <f>E36</f>
        <v>0</v>
      </c>
      <c r="F35" s="84">
        <f>(E35*100)/D35</f>
        <v>0</v>
      </c>
    </row>
    <row r="36" spans="1:6" ht="26.4" x14ac:dyDescent="0.25">
      <c r="A36" s="56" t="s">
        <v>115</v>
      </c>
      <c r="B36" s="57" t="s">
        <v>116</v>
      </c>
      <c r="C36" s="85">
        <v>200</v>
      </c>
      <c r="D36" s="85">
        <v>200</v>
      </c>
      <c r="E36" s="85">
        <v>0</v>
      </c>
      <c r="F36" s="85"/>
    </row>
    <row r="37" spans="1:6" x14ac:dyDescent="0.25">
      <c r="A37" s="54" t="s">
        <v>117</v>
      </c>
      <c r="B37" s="55" t="s">
        <v>118</v>
      </c>
      <c r="C37" s="84">
        <f>C38+C39+C40+C41</f>
        <v>3850</v>
      </c>
      <c r="D37" s="84">
        <f>D38+D39+D40+D41</f>
        <v>3850</v>
      </c>
      <c r="E37" s="84">
        <f>E38+E39+E40+E41</f>
        <v>797</v>
      </c>
      <c r="F37" s="84">
        <f>(E37*100)/D37</f>
        <v>20.7012987012987</v>
      </c>
    </row>
    <row r="38" spans="1:6" x14ac:dyDescent="0.25">
      <c r="A38" s="56" t="s">
        <v>119</v>
      </c>
      <c r="B38" s="57" t="s">
        <v>120</v>
      </c>
      <c r="C38" s="85">
        <v>664</v>
      </c>
      <c r="D38" s="85">
        <v>664</v>
      </c>
      <c r="E38" s="85">
        <v>664</v>
      </c>
      <c r="F38" s="85"/>
    </row>
    <row r="39" spans="1:6" x14ac:dyDescent="0.25">
      <c r="A39" s="56" t="s">
        <v>121</v>
      </c>
      <c r="B39" s="57" t="s">
        <v>122</v>
      </c>
      <c r="C39" s="85">
        <v>133</v>
      </c>
      <c r="D39" s="85">
        <v>133</v>
      </c>
      <c r="E39" s="85">
        <v>133</v>
      </c>
      <c r="F39" s="85"/>
    </row>
    <row r="40" spans="1:6" x14ac:dyDescent="0.25">
      <c r="A40" s="56" t="s">
        <v>123</v>
      </c>
      <c r="B40" s="57" t="s">
        <v>124</v>
      </c>
      <c r="C40" s="85">
        <v>2389</v>
      </c>
      <c r="D40" s="85">
        <v>2389</v>
      </c>
      <c r="E40" s="85">
        <v>0</v>
      </c>
      <c r="F40" s="85"/>
    </row>
    <row r="41" spans="1:6" x14ac:dyDescent="0.25">
      <c r="A41" s="56" t="s">
        <v>125</v>
      </c>
      <c r="B41" s="57" t="s">
        <v>118</v>
      </c>
      <c r="C41" s="85">
        <v>664</v>
      </c>
      <c r="D41" s="85">
        <v>664</v>
      </c>
      <c r="E41" s="85">
        <v>0</v>
      </c>
      <c r="F41" s="85"/>
    </row>
    <row r="42" spans="1:6" x14ac:dyDescent="0.25">
      <c r="A42" s="52" t="s">
        <v>126</v>
      </c>
      <c r="B42" s="53" t="s">
        <v>127</v>
      </c>
      <c r="C42" s="83">
        <f>C43+C45</f>
        <v>1512</v>
      </c>
      <c r="D42" s="83">
        <f>D43+D45</f>
        <v>1512</v>
      </c>
      <c r="E42" s="83">
        <f>E43+E45</f>
        <v>240</v>
      </c>
      <c r="F42" s="82">
        <f>(E42*100)/D42</f>
        <v>15.873015873015873</v>
      </c>
    </row>
    <row r="43" spans="1:6" x14ac:dyDescent="0.25">
      <c r="A43" s="54" t="s">
        <v>128</v>
      </c>
      <c r="B43" s="55" t="s">
        <v>129</v>
      </c>
      <c r="C43" s="84">
        <f>C44</f>
        <v>1114</v>
      </c>
      <c r="D43" s="84">
        <f>D44</f>
        <v>1114</v>
      </c>
      <c r="E43" s="84">
        <f>E44</f>
        <v>0</v>
      </c>
      <c r="F43" s="84">
        <f>(E43*100)/D43</f>
        <v>0</v>
      </c>
    </row>
    <row r="44" spans="1:6" ht="26.4" x14ac:dyDescent="0.25">
      <c r="A44" s="56" t="s">
        <v>130</v>
      </c>
      <c r="B44" s="57" t="s">
        <v>131</v>
      </c>
      <c r="C44" s="85">
        <v>1114</v>
      </c>
      <c r="D44" s="85">
        <v>1114</v>
      </c>
      <c r="E44" s="85">
        <v>0</v>
      </c>
      <c r="F44" s="85"/>
    </row>
    <row r="45" spans="1:6" x14ac:dyDescent="0.25">
      <c r="A45" s="54" t="s">
        <v>132</v>
      </c>
      <c r="B45" s="55" t="s">
        <v>133</v>
      </c>
      <c r="C45" s="84">
        <f>C46</f>
        <v>398</v>
      </c>
      <c r="D45" s="84">
        <f>D46</f>
        <v>398</v>
      </c>
      <c r="E45" s="84">
        <f>E46</f>
        <v>240</v>
      </c>
      <c r="F45" s="84">
        <f>(E45*100)/D45</f>
        <v>60.301507537688444</v>
      </c>
    </row>
    <row r="46" spans="1:6" x14ac:dyDescent="0.25">
      <c r="A46" s="56" t="s">
        <v>134</v>
      </c>
      <c r="B46" s="57" t="s">
        <v>135</v>
      </c>
      <c r="C46" s="85">
        <v>398</v>
      </c>
      <c r="D46" s="85">
        <v>398</v>
      </c>
      <c r="E46" s="85">
        <v>240</v>
      </c>
      <c r="F46" s="85"/>
    </row>
    <row r="47" spans="1:6" x14ac:dyDescent="0.25">
      <c r="A47" s="50" t="s">
        <v>136</v>
      </c>
      <c r="B47" s="51" t="s">
        <v>137</v>
      </c>
      <c r="C47" s="81">
        <f t="shared" ref="C47:E49" si="0">C48</f>
        <v>4478</v>
      </c>
      <c r="D47" s="81">
        <f t="shared" si="0"/>
        <v>4478</v>
      </c>
      <c r="E47" s="81">
        <f t="shared" si="0"/>
        <v>2377.3200000000002</v>
      </c>
      <c r="F47" s="82">
        <f>(E47*100)/D47</f>
        <v>53.088878963823134</v>
      </c>
    </row>
    <row r="48" spans="1:6" x14ac:dyDescent="0.25">
      <c r="A48" s="52" t="s">
        <v>138</v>
      </c>
      <c r="B48" s="53" t="s">
        <v>139</v>
      </c>
      <c r="C48" s="83">
        <f t="shared" si="0"/>
        <v>4478</v>
      </c>
      <c r="D48" s="83">
        <f t="shared" si="0"/>
        <v>4478</v>
      </c>
      <c r="E48" s="83">
        <f t="shared" si="0"/>
        <v>2377.3200000000002</v>
      </c>
      <c r="F48" s="82">
        <f>(E48*100)/D48</f>
        <v>53.088878963823134</v>
      </c>
    </row>
    <row r="49" spans="1:6" x14ac:dyDescent="0.25">
      <c r="A49" s="54" t="s">
        <v>140</v>
      </c>
      <c r="B49" s="55" t="s">
        <v>141</v>
      </c>
      <c r="C49" s="84">
        <f t="shared" si="0"/>
        <v>4478</v>
      </c>
      <c r="D49" s="84">
        <f t="shared" si="0"/>
        <v>4478</v>
      </c>
      <c r="E49" s="84">
        <f t="shared" si="0"/>
        <v>2377.3200000000002</v>
      </c>
      <c r="F49" s="84">
        <f>(E49*100)/D49</f>
        <v>53.088878963823134</v>
      </c>
    </row>
    <row r="50" spans="1:6" x14ac:dyDescent="0.25">
      <c r="A50" s="56" t="s">
        <v>142</v>
      </c>
      <c r="B50" s="57" t="s">
        <v>143</v>
      </c>
      <c r="C50" s="85">
        <v>4478</v>
      </c>
      <c r="D50" s="85">
        <v>4478</v>
      </c>
      <c r="E50" s="85">
        <v>2377.3200000000002</v>
      </c>
      <c r="F50" s="85"/>
    </row>
    <row r="51" spans="1:6" x14ac:dyDescent="0.25">
      <c r="A51" s="50" t="s">
        <v>50</v>
      </c>
      <c r="B51" s="51" t="s">
        <v>51</v>
      </c>
      <c r="C51" s="81">
        <f t="shared" ref="C51:E52" si="1">C52</f>
        <v>1073023</v>
      </c>
      <c r="D51" s="81">
        <f t="shared" si="1"/>
        <v>1073023</v>
      </c>
      <c r="E51" s="81">
        <f t="shared" si="1"/>
        <v>542030.74</v>
      </c>
      <c r="F51" s="82">
        <f>(E51*100)/D51</f>
        <v>50.514363625010837</v>
      </c>
    </row>
    <row r="52" spans="1:6" x14ac:dyDescent="0.25">
      <c r="A52" s="52" t="s">
        <v>58</v>
      </c>
      <c r="B52" s="53" t="s">
        <v>59</v>
      </c>
      <c r="C52" s="83">
        <f t="shared" si="1"/>
        <v>1073023</v>
      </c>
      <c r="D52" s="83">
        <f t="shared" si="1"/>
        <v>1073023</v>
      </c>
      <c r="E52" s="83">
        <f t="shared" si="1"/>
        <v>542030.74</v>
      </c>
      <c r="F52" s="82">
        <f>(E52*100)/D52</f>
        <v>50.514363625010837</v>
      </c>
    </row>
    <row r="53" spans="1:6" ht="26.4" x14ac:dyDescent="0.25">
      <c r="A53" s="54" t="s">
        <v>60</v>
      </c>
      <c r="B53" s="55" t="s">
        <v>61</v>
      </c>
      <c r="C53" s="84">
        <f>C54+C55</f>
        <v>1073023</v>
      </c>
      <c r="D53" s="84">
        <f>D54+D55</f>
        <v>1073023</v>
      </c>
      <c r="E53" s="84">
        <f>E54+E55</f>
        <v>542030.74</v>
      </c>
      <c r="F53" s="84">
        <f>(E53*100)/D53</f>
        <v>50.514363625010837</v>
      </c>
    </row>
    <row r="54" spans="1:6" x14ac:dyDescent="0.25">
      <c r="A54" s="56" t="s">
        <v>62</v>
      </c>
      <c r="B54" s="57" t="s">
        <v>63</v>
      </c>
      <c r="C54" s="85">
        <v>1068545</v>
      </c>
      <c r="D54" s="85">
        <v>1068545</v>
      </c>
      <c r="E54" s="85">
        <v>539653.42000000004</v>
      </c>
      <c r="F54" s="85"/>
    </row>
    <row r="55" spans="1:6" ht="26.4" x14ac:dyDescent="0.25">
      <c r="A55" s="56" t="s">
        <v>64</v>
      </c>
      <c r="B55" s="57" t="s">
        <v>65</v>
      </c>
      <c r="C55" s="85">
        <v>4478</v>
      </c>
      <c r="D55" s="85">
        <v>4478</v>
      </c>
      <c r="E55" s="85">
        <v>2377.3200000000002</v>
      </c>
      <c r="F55" s="85"/>
    </row>
    <row r="56" spans="1:6" x14ac:dyDescent="0.25">
      <c r="A56" s="49" t="s">
        <v>68</v>
      </c>
      <c r="B56" s="49" t="s">
        <v>161</v>
      </c>
      <c r="C56" s="79">
        <f t="shared" ref="C56:E59" si="2">C57</f>
        <v>133</v>
      </c>
      <c r="D56" s="79">
        <f t="shared" si="2"/>
        <v>133</v>
      </c>
      <c r="E56" s="79">
        <f t="shared" si="2"/>
        <v>0</v>
      </c>
      <c r="F56" s="80">
        <f>(E56*100)/D56</f>
        <v>0</v>
      </c>
    </row>
    <row r="57" spans="1:6" x14ac:dyDescent="0.25">
      <c r="A57" s="50" t="s">
        <v>66</v>
      </c>
      <c r="B57" s="51" t="s">
        <v>67</v>
      </c>
      <c r="C57" s="81">
        <f t="shared" si="2"/>
        <v>133</v>
      </c>
      <c r="D57" s="81">
        <f t="shared" si="2"/>
        <v>133</v>
      </c>
      <c r="E57" s="81">
        <f t="shared" si="2"/>
        <v>0</v>
      </c>
      <c r="F57" s="82">
        <f>(E57*100)/D57</f>
        <v>0</v>
      </c>
    </row>
    <row r="58" spans="1:6" x14ac:dyDescent="0.25">
      <c r="A58" s="52" t="s">
        <v>83</v>
      </c>
      <c r="B58" s="53" t="s">
        <v>84</v>
      </c>
      <c r="C58" s="83">
        <f t="shared" si="2"/>
        <v>133</v>
      </c>
      <c r="D58" s="83">
        <f t="shared" si="2"/>
        <v>133</v>
      </c>
      <c r="E58" s="83">
        <f t="shared" si="2"/>
        <v>0</v>
      </c>
      <c r="F58" s="82">
        <f>(E58*100)/D58</f>
        <v>0</v>
      </c>
    </row>
    <row r="59" spans="1:6" x14ac:dyDescent="0.25">
      <c r="A59" s="54" t="s">
        <v>93</v>
      </c>
      <c r="B59" s="55" t="s">
        <v>94</v>
      </c>
      <c r="C59" s="84">
        <f t="shared" si="2"/>
        <v>133</v>
      </c>
      <c r="D59" s="84">
        <f t="shared" si="2"/>
        <v>133</v>
      </c>
      <c r="E59" s="84">
        <f t="shared" si="2"/>
        <v>0</v>
      </c>
      <c r="F59" s="84">
        <f>(E59*100)/D59</f>
        <v>0</v>
      </c>
    </row>
    <row r="60" spans="1:6" x14ac:dyDescent="0.25">
      <c r="A60" s="56" t="s">
        <v>95</v>
      </c>
      <c r="B60" s="57" t="s">
        <v>96</v>
      </c>
      <c r="C60" s="85">
        <v>133</v>
      </c>
      <c r="D60" s="85">
        <v>133</v>
      </c>
      <c r="E60" s="85">
        <v>0</v>
      </c>
      <c r="F60" s="85"/>
    </row>
    <row r="61" spans="1:6" x14ac:dyDescent="0.25">
      <c r="A61" s="50" t="s">
        <v>50</v>
      </c>
      <c r="B61" s="51" t="s">
        <v>51</v>
      </c>
      <c r="C61" s="81">
        <f t="shared" ref="C61:E63" si="3">C62</f>
        <v>133</v>
      </c>
      <c r="D61" s="81">
        <f t="shared" si="3"/>
        <v>133</v>
      </c>
      <c r="E61" s="81">
        <f t="shared" si="3"/>
        <v>0</v>
      </c>
      <c r="F61" s="82">
        <f>(E61*100)/D61</f>
        <v>0</v>
      </c>
    </row>
    <row r="62" spans="1:6" x14ac:dyDescent="0.25">
      <c r="A62" s="52" t="s">
        <v>52</v>
      </c>
      <c r="B62" s="53" t="s">
        <v>53</v>
      </c>
      <c r="C62" s="83">
        <f t="shared" si="3"/>
        <v>133</v>
      </c>
      <c r="D62" s="83">
        <f t="shared" si="3"/>
        <v>133</v>
      </c>
      <c r="E62" s="83">
        <f t="shared" si="3"/>
        <v>0</v>
      </c>
      <c r="F62" s="82">
        <f>(E62*100)/D62</f>
        <v>0</v>
      </c>
    </row>
    <row r="63" spans="1:6" x14ac:dyDescent="0.25">
      <c r="A63" s="54" t="s">
        <v>54</v>
      </c>
      <c r="B63" s="55" t="s">
        <v>55</v>
      </c>
      <c r="C63" s="84">
        <f t="shared" si="3"/>
        <v>133</v>
      </c>
      <c r="D63" s="84">
        <f t="shared" si="3"/>
        <v>133</v>
      </c>
      <c r="E63" s="84">
        <f t="shared" si="3"/>
        <v>0</v>
      </c>
      <c r="F63" s="84">
        <f>(E63*100)/D63</f>
        <v>0</v>
      </c>
    </row>
    <row r="64" spans="1:6" x14ac:dyDescent="0.25">
      <c r="A64" s="56" t="s">
        <v>56</v>
      </c>
      <c r="B64" s="57" t="s">
        <v>57</v>
      </c>
      <c r="C64" s="85">
        <v>133</v>
      </c>
      <c r="D64" s="85">
        <v>133</v>
      </c>
      <c r="E64" s="85">
        <v>0</v>
      </c>
      <c r="F64" s="85"/>
    </row>
    <row r="65" s="58" customFormat="1" x14ac:dyDescent="0.25"/>
    <row r="66" s="58" customFormat="1" x14ac:dyDescent="0.25"/>
    <row r="67" s="58" customFormat="1" x14ac:dyDescent="0.25"/>
    <row r="68" s="58" customFormat="1" x14ac:dyDescent="0.25"/>
    <row r="69" s="58" customFormat="1" x14ac:dyDescent="0.25"/>
    <row r="70" s="58" customFormat="1" x14ac:dyDescent="0.25"/>
    <row r="71" s="58" customFormat="1" x14ac:dyDescent="0.25"/>
    <row r="72" s="58" customFormat="1" x14ac:dyDescent="0.25"/>
    <row r="73" s="58" customFormat="1" x14ac:dyDescent="0.25"/>
    <row r="74" s="58" customFormat="1" x14ac:dyDescent="0.25"/>
    <row r="75" s="58" customFormat="1" x14ac:dyDescent="0.25"/>
    <row r="76" s="58" customFormat="1" x14ac:dyDescent="0.25"/>
    <row r="77" s="58" customFormat="1" x14ac:dyDescent="0.25"/>
    <row r="78" s="58" customFormat="1" x14ac:dyDescent="0.25"/>
    <row r="79" s="58" customFormat="1" x14ac:dyDescent="0.25"/>
    <row r="80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pans="1:3" s="58" customFormat="1" x14ac:dyDescent="0.25"/>
    <row r="1202" spans="1:3" s="58" customFormat="1" x14ac:dyDescent="0.25"/>
    <row r="1203" spans="1:3" s="58" customFormat="1" x14ac:dyDescent="0.25"/>
    <row r="1204" spans="1:3" s="58" customFormat="1" x14ac:dyDescent="0.25"/>
    <row r="1205" spans="1:3" x14ac:dyDescent="0.25">
      <c r="A1205" s="58"/>
      <c r="B1205" s="58"/>
      <c r="C1205" s="58"/>
    </row>
    <row r="1206" spans="1:3" x14ac:dyDescent="0.25">
      <c r="A1206" s="58"/>
      <c r="B1206" s="58"/>
      <c r="C1206" s="58"/>
    </row>
    <row r="1207" spans="1:3" x14ac:dyDescent="0.25">
      <c r="A1207" s="58"/>
      <c r="B1207" s="58"/>
      <c r="C1207" s="58"/>
    </row>
    <row r="1208" spans="1:3" x14ac:dyDescent="0.25">
      <c r="A1208" s="58"/>
      <c r="B1208" s="58"/>
      <c r="C1208" s="58"/>
    </row>
    <row r="1209" spans="1:3" x14ac:dyDescent="0.25">
      <c r="A1209" s="58"/>
      <c r="B1209" s="58"/>
      <c r="C1209" s="58"/>
    </row>
    <row r="1210" spans="1:3" x14ac:dyDescent="0.25">
      <c r="A1210" s="58"/>
      <c r="B1210" s="58"/>
      <c r="C1210" s="58"/>
    </row>
    <row r="1211" spans="1:3" x14ac:dyDescent="0.25">
      <c r="A1211" s="58"/>
      <c r="B1211" s="58"/>
      <c r="C1211" s="58"/>
    </row>
    <row r="1212" spans="1:3" x14ac:dyDescent="0.25">
      <c r="A1212" s="58"/>
      <c r="B1212" s="58"/>
      <c r="C1212" s="58"/>
    </row>
    <row r="1213" spans="1:3" x14ac:dyDescent="0.25">
      <c r="A1213" s="58"/>
      <c r="B1213" s="58"/>
      <c r="C1213" s="58"/>
    </row>
    <row r="1214" spans="1:3" x14ac:dyDescent="0.25">
      <c r="A1214" s="58"/>
      <c r="B1214" s="58"/>
      <c r="C1214" s="58"/>
    </row>
    <row r="1215" spans="1:3" x14ac:dyDescent="0.25">
      <c r="A1215" s="58"/>
      <c r="B1215" s="58"/>
      <c r="C1215" s="58"/>
    </row>
    <row r="1216" spans="1:3" x14ac:dyDescent="0.25">
      <c r="A1216" s="58"/>
      <c r="B1216" s="58"/>
      <c r="C1216" s="58"/>
    </row>
    <row r="1217" spans="1:3" x14ac:dyDescent="0.25">
      <c r="A1217" s="58"/>
      <c r="B1217" s="58"/>
      <c r="C1217" s="58"/>
    </row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41"/>
      <c r="B1242" s="41"/>
      <c r="C1242" s="41"/>
    </row>
    <row r="1243" spans="1:3" x14ac:dyDescent="0.25">
      <c r="A1243" s="41"/>
      <c r="B1243" s="41"/>
      <c r="C1243" s="41"/>
    </row>
    <row r="1244" spans="1:3" x14ac:dyDescent="0.25">
      <c r="A1244" s="41"/>
      <c r="B1244" s="41"/>
      <c r="C1244" s="41"/>
    </row>
    <row r="1245" spans="1:3" x14ac:dyDescent="0.25">
      <c r="A1245" s="41"/>
      <c r="B1245" s="41"/>
      <c r="C1245" s="41"/>
    </row>
    <row r="1246" spans="1:3" x14ac:dyDescent="0.25">
      <c r="A1246" s="41"/>
      <c r="B1246" s="41"/>
      <c r="C1246" s="41"/>
    </row>
    <row r="1247" spans="1:3" x14ac:dyDescent="0.25">
      <c r="A1247" s="41"/>
      <c r="B1247" s="41"/>
      <c r="C1247" s="41"/>
    </row>
    <row r="1248" spans="1:3" x14ac:dyDescent="0.25">
      <c r="A1248" s="41"/>
      <c r="B1248" s="41"/>
      <c r="C1248" s="41"/>
    </row>
    <row r="1249" s="41" customFormat="1" x14ac:dyDescent="0.25"/>
    <row r="1250" s="41" customFormat="1" x14ac:dyDescent="0.25"/>
    <row r="1251" s="41" customFormat="1" x14ac:dyDescent="0.25"/>
    <row r="1252" s="41" customFormat="1" x14ac:dyDescent="0.25"/>
    <row r="1253" s="41" customFormat="1" x14ac:dyDescent="0.25"/>
    <row r="1254" s="41" customFormat="1" x14ac:dyDescent="0.25"/>
    <row r="1255" s="41" customFormat="1" x14ac:dyDescent="0.25"/>
    <row r="1256" s="41" customFormat="1" x14ac:dyDescent="0.25"/>
    <row r="1257" s="41" customFormat="1" x14ac:dyDescent="0.25"/>
    <row r="1258" s="41" customFormat="1" x14ac:dyDescent="0.25"/>
    <row r="1259" s="41" customFormat="1" x14ac:dyDescent="0.25"/>
    <row r="1260" s="41" customFormat="1" x14ac:dyDescent="0.25"/>
    <row r="1261" s="41" customFormat="1" x14ac:dyDescent="0.25"/>
    <row r="1262" s="41" customFormat="1" x14ac:dyDescent="0.25"/>
    <row r="1263" s="41" customFormat="1" x14ac:dyDescent="0.25"/>
    <row r="1264" s="41" customFormat="1" x14ac:dyDescent="0.25"/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2024-07-16T11:40:11Z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