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resic\Desktop\"/>
    </mc:Choice>
  </mc:AlternateContent>
  <bookViews>
    <workbookView xWindow="0" yWindow="0" windowWidth="28800" windowHeight="1170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rashoda'!$A$1:$L$74</definedName>
    <definedName name="_xlnm.Print_Area" localSheetId="6">'Posebni dio'!$A$1:$F$73</definedName>
    <definedName name="_xlnm.Print_Area" localSheetId="3">'Rashodi prema funkcijskoj k '!$A$1:$H$9</definedName>
    <definedName name="_xlnm.Print_Area" localSheetId="2">'Rashodi prema izvorima finan'!$A$1:$H$16</definedName>
    <definedName name="_xlnm.Print_Area" localSheetId="0">SAŽETAK!$B$1:$L$28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G12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C6" i="5" s="1"/>
  <c r="G6" i="5" s="1"/>
  <c r="H6" i="5"/>
  <c r="F6" i="5"/>
  <c r="E6" i="5"/>
  <c r="D6" i="5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J34" i="3"/>
  <c r="I34" i="3"/>
  <c r="H34" i="3"/>
  <c r="G34" i="3"/>
  <c r="K34" i="3" s="1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J26" i="3"/>
  <c r="I26" i="3"/>
  <c r="H26" i="3"/>
  <c r="G26" i="3"/>
  <c r="G25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C11" i="5" l="1"/>
  <c r="G11" i="5" s="1"/>
  <c r="G7" i="5"/>
  <c r="G11" i="3"/>
  <c r="K15" i="3"/>
  <c r="K16" i="3"/>
  <c r="K25" i="3"/>
  <c r="G24" i="3"/>
  <c r="K26" i="3"/>
  <c r="K11" i="3" l="1"/>
  <c r="G10" i="3"/>
  <c r="K10" i="3" s="1"/>
  <c r="G23" i="3"/>
  <c r="K23" i="3" s="1"/>
  <c r="K24" i="3"/>
</calcChain>
</file>

<file path=xl/sharedStrings.xml><?xml version="1.0" encoding="utf-8"?>
<sst xmlns="http://schemas.openxmlformats.org/spreadsheetml/2006/main" count="372" uniqueCount="181">
  <si>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</si>
  <si>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</si>
  <si>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</si>
  <si>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</si>
  <si>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</si>
  <si>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</si>
  <si>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</si>
  <si>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</si>
  <si>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</si>
  <si>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</si>
  <si>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</si>
  <si>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</si>
  <si>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</si>
  <si>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</si>
  <si>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</si>
  <si>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</si>
  <si>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</si>
  <si>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</si>
  <si>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</si>
  <si>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</si>
  <si>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</si>
  <si>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</si>
  <si>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</si>
  <si>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</si>
  <si>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</si>
  <si>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</si>
  <si>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</si>
  <si>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</si>
  <si>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</si>
  <si>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</si>
  <si>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</si>
  <si>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</si>
  <si>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</si>
  <si>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</si>
  <si>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</si>
  <si>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</si>
  <si>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</si>
  <si>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</si>
  <si>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</si>
  <si>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</si>
  <si>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</si>
  <si>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</si>
  <si>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</si>
  <si>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</si>
  <si>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</si>
  <si>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</si>
  <si>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</si>
  <si>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</si>
  <si>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</si>
  <si>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</si>
  <si>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</si>
  <si>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</si>
  <si>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</si>
  <si>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</si>
  <si>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</si>
  <si>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</si>
  <si>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</si>
  <si>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</si>
  <si>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</si>
  <si>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</si>
  <si>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</si>
  <si>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</si>
  <si>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</si>
  <si>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</si>
  <si>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</si>
  <si>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</si>
  <si>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</si>
  <si>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</si>
  <si>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</si>
  <si>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</si>
  <si>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</si>
  <si>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</si>
  <si>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</si>
  <si>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</si>
  <si>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</si>
  <si>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</si>
  <si>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</si>
  <si>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</si>
  <si>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</si>
  <si>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</si>
  <si>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</si>
  <si>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</si>
  <si>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</si>
  <si>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</si>
  <si>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</si>
  <si>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</si>
  <si>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</si>
  <si>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</si>
  <si>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</si>
  <si>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</si>
  <si>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</si>
  <si>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</si>
  <si>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</si>
  <si>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</si>
  <si>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</si>
  <si>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</si>
  <si>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</si>
  <si>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</si>
  <si>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</si>
  <si>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</si>
  <si>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</si>
  <si>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</si>
  <si>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</si>
  <si>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</si>
  <si>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</si>
  <si>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</si>
  <si>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</si>
  <si>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</si>
  <si>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</si>
  <si>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</si>
  <si>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</si>
  <si>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</si>
  <si>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</si>
  <si>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</si>
  <si>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</si>
  <si>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</si>
  <si>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</si>
  <si>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</si>
  <si>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</si>
  <si>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</si>
  <si>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</si>
  <si>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</si>
  <si>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</si>
  <si>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</si>
  <si>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</si>
  <si>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</si>
  <si>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</si>
  <si>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</si>
  <si>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</si>
  <si>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</si>
  <si>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</si>
  <si>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</si>
  <si>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</si>
  <si>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</si>
  <si>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</si>
  <si>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</si>
  <si>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</si>
  <si>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</si>
  <si>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</si>
  <si>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</si>
  <si>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</si>
  <si>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</si>
  <si>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</si>
  <si>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</si>
  <si>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</si>
  <si>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</si>
  <si>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</si>
  <si>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</si>
  <si>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</si>
  <si>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</si>
  <si>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</si>
  <si>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</si>
  <si>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</si>
  <si>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</si>
  <si>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</si>
  <si>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</si>
  <si>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</si>
  <si>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</si>
  <si>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</si>
  <si>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</si>
  <si>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</si>
  <si>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</si>
  <si>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</si>
  <si>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</si>
  <si>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</si>
  <si>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</si>
  <si>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</si>
  <si>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</si>
  <si>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</si>
  <si>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</si>
  <si>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</si>
  <si>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23456 SLAVONSKI BROD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</si>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</sst>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E30" sqref="E3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315707.21999999997</v>
      </c>
      <c r="H10" s="86">
        <v>760903</v>
      </c>
      <c r="I10" s="86">
        <v>760903</v>
      </c>
      <c r="J10" s="86">
        <v>425681.18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315707.21999999997</v>
      </c>
      <c r="H12" s="87">
        <f t="shared" ref="H12:J12" si="0">H10+H11</f>
        <v>760903</v>
      </c>
      <c r="I12" s="87">
        <f t="shared" si="0"/>
        <v>760903</v>
      </c>
      <c r="J12" s="87">
        <f t="shared" si="0"/>
        <v>425681.18</v>
      </c>
      <c r="K12" s="88">
        <f>J12/G12*100</f>
        <v>134.83416058714147</v>
      </c>
      <c r="L12" s="88">
        <f>J12/I12*100</f>
        <v>55.944211022955599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308563.36</v>
      </c>
      <c r="H13" s="86">
        <v>756803</v>
      </c>
      <c r="I13" s="86">
        <v>756803</v>
      </c>
      <c r="J13" s="86">
        <v>423694.76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7143.86</v>
      </c>
      <c r="H14" s="86">
        <v>4100</v>
      </c>
      <c r="I14" s="86">
        <v>4100</v>
      </c>
      <c r="J14" s="86">
        <v>1986.42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315707.21999999997</v>
      </c>
      <c r="H15" s="87">
        <f t="shared" ref="H15:J15" si="1">H13+H14</f>
        <v>760903</v>
      </c>
      <c r="I15" s="87">
        <f t="shared" si="1"/>
        <v>760903</v>
      </c>
      <c r="J15" s="87">
        <f t="shared" si="1"/>
        <v>425681.18</v>
      </c>
      <c r="K15" s="88">
        <f>J15/G15*100</f>
        <v>134.83416058714147</v>
      </c>
      <c r="L15" s="88">
        <f>J15/I15*100</f>
        <v>55.944211022955599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zoomScale="90" zoomScaleNormal="90" workbookViewId="0">
      <selection activeCell="E35" sqref="E3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315707.21999999997</v>
      </c>
      <c r="H10" s="65">
        <f>H11</f>
        <v>760903</v>
      </c>
      <c r="I10" s="65">
        <f>I11</f>
        <v>760903</v>
      </c>
      <c r="J10" s="65">
        <f>J11</f>
        <v>425681.17999999993</v>
      </c>
      <c r="K10" s="69">
        <f t="shared" ref="K10:K18" si="0">(J10*100)/G10</f>
        <v>134.83416058714147</v>
      </c>
      <c r="L10" s="69">
        <f t="shared" ref="L10:L18" si="1">(J10*100)/I10</f>
        <v>55.944211022955621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315707.21999999997</v>
      </c>
      <c r="H11" s="65">
        <f>H12+H15</f>
        <v>760903</v>
      </c>
      <c r="I11" s="65">
        <f>I12+I15</f>
        <v>760903</v>
      </c>
      <c r="J11" s="65">
        <f>J12+J15</f>
        <v>425681.17999999993</v>
      </c>
      <c r="K11" s="65">
        <f t="shared" si="0"/>
        <v>134.83416058714147</v>
      </c>
      <c r="L11" s="65">
        <f t="shared" si="1"/>
        <v>55.944211022955621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176.54</v>
      </c>
      <c r="H12" s="65">
        <f t="shared" si="2"/>
        <v>265</v>
      </c>
      <c r="I12" s="65">
        <f t="shared" si="2"/>
        <v>265</v>
      </c>
      <c r="J12" s="65">
        <f t="shared" si="2"/>
        <v>114.72</v>
      </c>
      <c r="K12" s="65">
        <f t="shared" si="0"/>
        <v>64.982440240172195</v>
      </c>
      <c r="L12" s="65">
        <f t="shared" si="1"/>
        <v>43.29056603773585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176.54</v>
      </c>
      <c r="H13" s="65">
        <f t="shared" si="2"/>
        <v>265</v>
      </c>
      <c r="I13" s="65">
        <f t="shared" si="2"/>
        <v>265</v>
      </c>
      <c r="J13" s="65">
        <f t="shared" si="2"/>
        <v>114.72</v>
      </c>
      <c r="K13" s="65">
        <f t="shared" si="0"/>
        <v>64.982440240172195</v>
      </c>
      <c r="L13" s="65">
        <f t="shared" si="1"/>
        <v>43.29056603773585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176.54</v>
      </c>
      <c r="H14" s="66">
        <v>265</v>
      </c>
      <c r="I14" s="66">
        <v>265</v>
      </c>
      <c r="J14" s="66">
        <v>114.72</v>
      </c>
      <c r="K14" s="66">
        <f t="shared" si="0"/>
        <v>64.982440240172195</v>
      </c>
      <c r="L14" s="66">
        <f t="shared" si="1"/>
        <v>43.29056603773585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315530.68</v>
      </c>
      <c r="H15" s="65">
        <f>H16</f>
        <v>760638</v>
      </c>
      <c r="I15" s="65">
        <f>I16</f>
        <v>760638</v>
      </c>
      <c r="J15" s="65">
        <f>J16</f>
        <v>425566.45999999996</v>
      </c>
      <c r="K15" s="65">
        <f t="shared" si="0"/>
        <v>134.8732427540802</v>
      </c>
      <c r="L15" s="65">
        <f t="shared" si="1"/>
        <v>55.948619448410412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315530.68</v>
      </c>
      <c r="H16" s="65">
        <f>H17+H18</f>
        <v>760638</v>
      </c>
      <c r="I16" s="65">
        <f>I17+I18</f>
        <v>760638</v>
      </c>
      <c r="J16" s="65">
        <f>J17+J18</f>
        <v>425566.45999999996</v>
      </c>
      <c r="K16" s="65">
        <f t="shared" si="0"/>
        <v>134.8732427540802</v>
      </c>
      <c r="L16" s="65">
        <f t="shared" si="1"/>
        <v>55.948619448410412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f>308563.36-176.54</f>
        <v>308386.82</v>
      </c>
      <c r="H17" s="66">
        <v>756538</v>
      </c>
      <c r="I17" s="66">
        <v>756538</v>
      </c>
      <c r="J17" s="66">
        <v>423580.04</v>
      </c>
      <c r="K17" s="66">
        <f t="shared" si="0"/>
        <v>137.35348352436074</v>
      </c>
      <c r="L17" s="66">
        <f t="shared" si="1"/>
        <v>55.989261610124011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7143.86</v>
      </c>
      <c r="H18" s="66">
        <v>4100</v>
      </c>
      <c r="I18" s="66">
        <v>4100</v>
      </c>
      <c r="J18" s="66">
        <v>1986.42</v>
      </c>
      <c r="K18" s="66">
        <f t="shared" si="0"/>
        <v>27.805976040963849</v>
      </c>
      <c r="L18" s="66">
        <f t="shared" si="1"/>
        <v>48.44926829268293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315707.21999999997</v>
      </c>
      <c r="H23" s="65">
        <f>H24+H67</f>
        <v>760903</v>
      </c>
      <c r="I23" s="65">
        <f>I24+I67</f>
        <v>760903</v>
      </c>
      <c r="J23" s="65">
        <f>J24+J67</f>
        <v>425681.17999999993</v>
      </c>
      <c r="K23" s="70">
        <f t="shared" ref="K23:K54" si="3">(J23*100)/G23</f>
        <v>134.83416058714147</v>
      </c>
      <c r="L23" s="70">
        <f t="shared" ref="L23:L54" si="4">(J23*100)/I23</f>
        <v>55.944211022955621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G25+G34+G61</f>
        <v>308563.36</v>
      </c>
      <c r="H24" s="65">
        <f>H25+H34+H61</f>
        <v>756803</v>
      </c>
      <c r="I24" s="65">
        <f>I25+I34+I61</f>
        <v>756803</v>
      </c>
      <c r="J24" s="65">
        <f>J25+J34+J61</f>
        <v>423694.75999999995</v>
      </c>
      <c r="K24" s="65">
        <f t="shared" si="3"/>
        <v>137.31207749358185</v>
      </c>
      <c r="L24" s="65">
        <f t="shared" si="4"/>
        <v>55.984815070764782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270271.56</v>
      </c>
      <c r="H25" s="65">
        <f>H26+H29+H31</f>
        <v>656377</v>
      </c>
      <c r="I25" s="65">
        <f>I26+I29+I31</f>
        <v>656377</v>
      </c>
      <c r="J25" s="65">
        <f>J26+J29+J31</f>
        <v>369445.33999999997</v>
      </c>
      <c r="K25" s="65">
        <f t="shared" si="3"/>
        <v>136.69412349564269</v>
      </c>
      <c r="L25" s="65">
        <f t="shared" si="4"/>
        <v>56.285540169750007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228767.04</v>
      </c>
      <c r="H26" s="65">
        <f>H27+H28</f>
        <v>535364</v>
      </c>
      <c r="I26" s="65">
        <f>I27+I28</f>
        <v>535364</v>
      </c>
      <c r="J26" s="65">
        <f>J27+J28</f>
        <v>285053.61</v>
      </c>
      <c r="K26" s="65">
        <f t="shared" si="3"/>
        <v>124.60431799965589</v>
      </c>
      <c r="L26" s="65">
        <f t="shared" si="4"/>
        <v>53.244822214418598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228055.38</v>
      </c>
      <c r="H27" s="66">
        <v>533364</v>
      </c>
      <c r="I27" s="66">
        <v>533364</v>
      </c>
      <c r="J27" s="66">
        <v>283290.55</v>
      </c>
      <c r="K27" s="66">
        <f t="shared" si="3"/>
        <v>124.2200688271419</v>
      </c>
      <c r="L27" s="66">
        <f t="shared" si="4"/>
        <v>53.113924074365727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711.66</v>
      </c>
      <c r="H28" s="66">
        <v>2000</v>
      </c>
      <c r="I28" s="66">
        <v>2000</v>
      </c>
      <c r="J28" s="66">
        <v>1763.06</v>
      </c>
      <c r="K28" s="66">
        <f t="shared" si="3"/>
        <v>247.73908889076245</v>
      </c>
      <c r="L28" s="66">
        <f t="shared" si="4"/>
        <v>88.153000000000006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4590.32</v>
      </c>
      <c r="H29" s="65">
        <f>H30</f>
        <v>16377</v>
      </c>
      <c r="I29" s="65">
        <f>I30</f>
        <v>16377</v>
      </c>
      <c r="J29" s="65">
        <f>J30</f>
        <v>13750.97</v>
      </c>
      <c r="K29" s="65">
        <f t="shared" si="3"/>
        <v>299.56451837780372</v>
      </c>
      <c r="L29" s="65">
        <f t="shared" si="4"/>
        <v>83.965134029431525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4590.32</v>
      </c>
      <c r="H30" s="66">
        <v>16377</v>
      </c>
      <c r="I30" s="66">
        <v>16377</v>
      </c>
      <c r="J30" s="66">
        <v>13750.97</v>
      </c>
      <c r="K30" s="66">
        <f t="shared" si="3"/>
        <v>299.56451837780372</v>
      </c>
      <c r="L30" s="66">
        <f t="shared" si="4"/>
        <v>83.965134029431525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36914.199999999997</v>
      </c>
      <c r="H31" s="65">
        <f>H32+H33</f>
        <v>104636</v>
      </c>
      <c r="I31" s="65">
        <f>I32+I33</f>
        <v>104636</v>
      </c>
      <c r="J31" s="65">
        <f>J32+J33</f>
        <v>70640.759999999995</v>
      </c>
      <c r="K31" s="65">
        <f t="shared" si="3"/>
        <v>191.36473227105014</v>
      </c>
      <c r="L31" s="65">
        <f t="shared" si="4"/>
        <v>67.510952253526511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23651</v>
      </c>
      <c r="I32" s="66">
        <v>23651</v>
      </c>
      <c r="J32" s="66">
        <v>23606.880000000001</v>
      </c>
      <c r="K32" s="66" t="e">
        <f t="shared" si="3"/>
        <v>#DIV/0!</v>
      </c>
      <c r="L32" s="66">
        <f t="shared" si="4"/>
        <v>99.813453976576042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36914.199999999997</v>
      </c>
      <c r="H33" s="66">
        <v>80985</v>
      </c>
      <c r="I33" s="66">
        <v>80985</v>
      </c>
      <c r="J33" s="66">
        <v>47033.88</v>
      </c>
      <c r="K33" s="66">
        <f t="shared" si="3"/>
        <v>127.41405746298173</v>
      </c>
      <c r="L33" s="66">
        <f t="shared" si="4"/>
        <v>58.077273569179475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G35+G39+G45+G55+G57</f>
        <v>37693.499999999993</v>
      </c>
      <c r="H34" s="65">
        <f>H35+H39+H45+H55+H57</f>
        <v>86265</v>
      </c>
      <c r="I34" s="65">
        <f>I35+I39+I45+I55+I57</f>
        <v>86265</v>
      </c>
      <c r="J34" s="65">
        <f>J35+J39+J45+J55+J57</f>
        <v>39070.119999999995</v>
      </c>
      <c r="K34" s="65">
        <f t="shared" si="3"/>
        <v>103.65214161592849</v>
      </c>
      <c r="L34" s="65">
        <f t="shared" si="4"/>
        <v>45.290813191908654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11934.67</v>
      </c>
      <c r="H35" s="65">
        <f>H36+H37+H38</f>
        <v>21321</v>
      </c>
      <c r="I35" s="65">
        <f>I36+I37+I38</f>
        <v>21321</v>
      </c>
      <c r="J35" s="65">
        <f>J36+J37+J38</f>
        <v>10225.789999999999</v>
      </c>
      <c r="K35" s="65">
        <f t="shared" si="3"/>
        <v>85.681380381694666</v>
      </c>
      <c r="L35" s="65">
        <f t="shared" si="4"/>
        <v>47.961118146428404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2100</v>
      </c>
      <c r="H36" s="66">
        <v>4000</v>
      </c>
      <c r="I36" s="66">
        <v>4000</v>
      </c>
      <c r="J36" s="66">
        <v>1700</v>
      </c>
      <c r="K36" s="66">
        <f t="shared" si="3"/>
        <v>80.952380952380949</v>
      </c>
      <c r="L36" s="66">
        <f t="shared" si="4"/>
        <v>42.5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9834.67</v>
      </c>
      <c r="H37" s="66">
        <v>16923</v>
      </c>
      <c r="I37" s="66">
        <v>16923</v>
      </c>
      <c r="J37" s="66">
        <v>8282.8799999999992</v>
      </c>
      <c r="K37" s="66">
        <f t="shared" si="3"/>
        <v>84.221229588791473</v>
      </c>
      <c r="L37" s="66">
        <f t="shared" si="4"/>
        <v>48.944513384151747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398</v>
      </c>
      <c r="I38" s="66">
        <v>398</v>
      </c>
      <c r="J38" s="66">
        <v>242.91</v>
      </c>
      <c r="K38" s="66" t="e">
        <f t="shared" si="3"/>
        <v>#DIV/0!</v>
      </c>
      <c r="L38" s="66">
        <f t="shared" si="4"/>
        <v>61.032663316582912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8332.880000000001</v>
      </c>
      <c r="H39" s="65">
        <f>H40+H41+H42+H43+H44</f>
        <v>19976</v>
      </c>
      <c r="I39" s="65">
        <f>I40+I41+I42+I43+I44</f>
        <v>19976</v>
      </c>
      <c r="J39" s="65">
        <f>J40+J41+J42+J43+J44</f>
        <v>6094.32</v>
      </c>
      <c r="K39" s="65">
        <f t="shared" si="3"/>
        <v>73.135818588531208</v>
      </c>
      <c r="L39" s="65">
        <f t="shared" si="4"/>
        <v>30.508209851822187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2410.41</v>
      </c>
      <c r="H40" s="66">
        <v>5839</v>
      </c>
      <c r="I40" s="66">
        <v>5839</v>
      </c>
      <c r="J40" s="66">
        <v>2372.11</v>
      </c>
      <c r="K40" s="66">
        <f t="shared" si="3"/>
        <v>98.411058699557344</v>
      </c>
      <c r="L40" s="66">
        <f t="shared" si="4"/>
        <v>40.62527830107895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5430.76</v>
      </c>
      <c r="H41" s="66">
        <v>13272</v>
      </c>
      <c r="I41" s="66">
        <v>13272</v>
      </c>
      <c r="J41" s="66">
        <v>3562.02</v>
      </c>
      <c r="K41" s="66">
        <f t="shared" si="3"/>
        <v>65.589714883368075</v>
      </c>
      <c r="L41" s="66">
        <f t="shared" si="4"/>
        <v>26.838607594936708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265</v>
      </c>
      <c r="I42" s="66">
        <v>265</v>
      </c>
      <c r="J42" s="66">
        <v>160.19</v>
      </c>
      <c r="K42" s="66" t="e">
        <f t="shared" si="3"/>
        <v>#DIV/0!</v>
      </c>
      <c r="L42" s="66">
        <f t="shared" si="4"/>
        <v>60.449056603773585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456.1</v>
      </c>
      <c r="H43" s="66">
        <v>600</v>
      </c>
      <c r="I43" s="66">
        <v>600</v>
      </c>
      <c r="J43" s="66">
        <v>0</v>
      </c>
      <c r="K43" s="66">
        <f t="shared" si="3"/>
        <v>0</v>
      </c>
      <c r="L43" s="66">
        <f t="shared" si="4"/>
        <v>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35.61</v>
      </c>
      <c r="H44" s="66">
        <v>0</v>
      </c>
      <c r="I44" s="66">
        <v>0</v>
      </c>
      <c r="J44" s="66">
        <v>0</v>
      </c>
      <c r="K44" s="66">
        <f t="shared" si="3"/>
        <v>0</v>
      </c>
      <c r="L44" s="66" t="e">
        <f t="shared" si="4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16569.23</v>
      </c>
      <c r="H45" s="65">
        <f>H46+H47+H48+H49+H50+H51+H52+H53+H54</f>
        <v>43335</v>
      </c>
      <c r="I45" s="65">
        <f>I46+I47+I48+I49+I50+I51+I52+I53+I54</f>
        <v>43335</v>
      </c>
      <c r="J45" s="65">
        <f>J46+J47+J48+J49+J50+J51+J52+J53+J54</f>
        <v>22010.329999999998</v>
      </c>
      <c r="K45" s="65">
        <f t="shared" si="3"/>
        <v>132.83858091172613</v>
      </c>
      <c r="L45" s="65">
        <f t="shared" si="4"/>
        <v>50.791115726318218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2546.96</v>
      </c>
      <c r="H46" s="66">
        <v>5973</v>
      </c>
      <c r="I46" s="66">
        <v>5973</v>
      </c>
      <c r="J46" s="66">
        <v>2526.7600000000002</v>
      </c>
      <c r="K46" s="66">
        <f t="shared" si="3"/>
        <v>99.206897634827399</v>
      </c>
      <c r="L46" s="66">
        <f t="shared" si="4"/>
        <v>42.303030303030305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200</v>
      </c>
      <c r="H47" s="66">
        <v>3000</v>
      </c>
      <c r="I47" s="66">
        <v>3000</v>
      </c>
      <c r="J47" s="66">
        <v>697.5</v>
      </c>
      <c r="K47" s="66">
        <f t="shared" si="3"/>
        <v>348.75</v>
      </c>
      <c r="L47" s="66">
        <f t="shared" si="4"/>
        <v>23.25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705.1</v>
      </c>
      <c r="H48" s="66">
        <v>1858</v>
      </c>
      <c r="I48" s="66">
        <v>1858</v>
      </c>
      <c r="J48" s="66">
        <v>1583.72</v>
      </c>
      <c r="K48" s="66">
        <f t="shared" si="3"/>
        <v>224.60927528010211</v>
      </c>
      <c r="L48" s="66">
        <f t="shared" si="4"/>
        <v>85.237890204520994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1214.9100000000001</v>
      </c>
      <c r="H49" s="66">
        <v>3318</v>
      </c>
      <c r="I49" s="66">
        <v>3318</v>
      </c>
      <c r="J49" s="66">
        <v>2484.7800000000002</v>
      </c>
      <c r="K49" s="66">
        <f t="shared" si="3"/>
        <v>204.5237918858187</v>
      </c>
      <c r="L49" s="66">
        <f t="shared" si="4"/>
        <v>74.887884267631108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579.1</v>
      </c>
      <c r="H50" s="66">
        <v>1400</v>
      </c>
      <c r="I50" s="66">
        <v>1400</v>
      </c>
      <c r="J50" s="66">
        <v>720.7</v>
      </c>
      <c r="K50" s="66">
        <f t="shared" si="3"/>
        <v>124.45173545156277</v>
      </c>
      <c r="L50" s="66">
        <f t="shared" si="4"/>
        <v>51.478571428571428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1000</v>
      </c>
      <c r="I51" s="66">
        <v>1000</v>
      </c>
      <c r="J51" s="66">
        <v>0</v>
      </c>
      <c r="K51" s="66" t="e">
        <f t="shared" si="3"/>
        <v>#DIV/0!</v>
      </c>
      <c r="L51" s="66">
        <f t="shared" si="4"/>
        <v>0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11095.2</v>
      </c>
      <c r="H52" s="66">
        <v>26095</v>
      </c>
      <c r="I52" s="66">
        <v>26095</v>
      </c>
      <c r="J52" s="66">
        <v>13670.98</v>
      </c>
      <c r="K52" s="66">
        <f t="shared" si="3"/>
        <v>123.21526425841805</v>
      </c>
      <c r="L52" s="66">
        <f t="shared" si="4"/>
        <v>52.389269975091011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9.9600000000000009</v>
      </c>
      <c r="H53" s="66">
        <v>27</v>
      </c>
      <c r="I53" s="66">
        <v>27</v>
      </c>
      <c r="J53" s="66">
        <v>28.2</v>
      </c>
      <c r="K53" s="66">
        <f t="shared" si="3"/>
        <v>283.13253012048193</v>
      </c>
      <c r="L53" s="66">
        <f t="shared" si="4"/>
        <v>104.44444444444444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218</v>
      </c>
      <c r="H54" s="66">
        <v>664</v>
      </c>
      <c r="I54" s="66">
        <v>664</v>
      </c>
      <c r="J54" s="66">
        <v>297.69</v>
      </c>
      <c r="K54" s="66">
        <f t="shared" si="3"/>
        <v>136.55504587155963</v>
      </c>
      <c r="L54" s="66">
        <f t="shared" si="4"/>
        <v>44.832831325301207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28.2</v>
      </c>
      <c r="H55" s="65">
        <f>H56</f>
        <v>265</v>
      </c>
      <c r="I55" s="65">
        <f>I56</f>
        <v>265</v>
      </c>
      <c r="J55" s="65">
        <f>J56</f>
        <v>0</v>
      </c>
      <c r="K55" s="65">
        <f t="shared" ref="K55:K73" si="5">(J55*100)/G55</f>
        <v>0</v>
      </c>
      <c r="L55" s="65">
        <f t="shared" ref="L55:L73" si="6">(J55*100)/I55</f>
        <v>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28.2</v>
      </c>
      <c r="H56" s="66">
        <v>265</v>
      </c>
      <c r="I56" s="66">
        <v>265</v>
      </c>
      <c r="J56" s="66">
        <v>0</v>
      </c>
      <c r="K56" s="66">
        <f t="shared" si="5"/>
        <v>0</v>
      </c>
      <c r="L56" s="66">
        <f t="shared" si="6"/>
        <v>0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</f>
        <v>828.52</v>
      </c>
      <c r="H57" s="65">
        <f>H58+H59+H60</f>
        <v>1368</v>
      </c>
      <c r="I57" s="65">
        <f>I58+I59+I60</f>
        <v>1368</v>
      </c>
      <c r="J57" s="65">
        <f>J58+J59+J60</f>
        <v>739.68</v>
      </c>
      <c r="K57" s="65">
        <f t="shared" si="5"/>
        <v>89.27726548544392</v>
      </c>
      <c r="L57" s="65">
        <f t="shared" si="6"/>
        <v>54.070175438596493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460</v>
      </c>
      <c r="H58" s="66">
        <v>571</v>
      </c>
      <c r="I58" s="66">
        <v>571</v>
      </c>
      <c r="J58" s="66">
        <v>641.80999999999995</v>
      </c>
      <c r="K58" s="66">
        <f t="shared" si="5"/>
        <v>139.52391304347827</v>
      </c>
      <c r="L58" s="66">
        <f t="shared" si="6"/>
        <v>112.40105078809107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133</v>
      </c>
      <c r="I59" s="66">
        <v>133</v>
      </c>
      <c r="J59" s="66">
        <v>0</v>
      </c>
      <c r="K59" s="66" t="e">
        <f t="shared" si="5"/>
        <v>#DIV/0!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132</v>
      </c>
      <c r="G60" s="66">
        <v>368.52</v>
      </c>
      <c r="H60" s="66">
        <v>664</v>
      </c>
      <c r="I60" s="66">
        <v>664</v>
      </c>
      <c r="J60" s="66">
        <v>97.87</v>
      </c>
      <c r="K60" s="66">
        <f t="shared" si="5"/>
        <v>26.557581678063606</v>
      </c>
      <c r="L60" s="66">
        <f t="shared" si="6"/>
        <v>14.739457831325302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598.29999999999995</v>
      </c>
      <c r="H61" s="65">
        <f>H62+H64</f>
        <v>14161</v>
      </c>
      <c r="I61" s="65">
        <f>I62+I64</f>
        <v>14161</v>
      </c>
      <c r="J61" s="65">
        <f>J62+J64</f>
        <v>15179.3</v>
      </c>
      <c r="K61" s="65">
        <f t="shared" si="5"/>
        <v>2537.0717031589506</v>
      </c>
      <c r="L61" s="65">
        <f t="shared" si="6"/>
        <v>107.19087635054022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488.3</v>
      </c>
      <c r="H62" s="65">
        <f>H63</f>
        <v>690</v>
      </c>
      <c r="I62" s="65">
        <f>I63</f>
        <v>690</v>
      </c>
      <c r="J62" s="65">
        <f>J63</f>
        <v>372.9</v>
      </c>
      <c r="K62" s="65">
        <f t="shared" si="5"/>
        <v>76.36698750767971</v>
      </c>
      <c r="L62" s="65">
        <f t="shared" si="6"/>
        <v>54.043478260869563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488.3</v>
      </c>
      <c r="H63" s="66">
        <v>690</v>
      </c>
      <c r="I63" s="66">
        <v>690</v>
      </c>
      <c r="J63" s="66">
        <v>372.9</v>
      </c>
      <c r="K63" s="66">
        <f t="shared" si="5"/>
        <v>76.36698750767971</v>
      </c>
      <c r="L63" s="66">
        <f t="shared" si="6"/>
        <v>54.043478260869563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110</v>
      </c>
      <c r="H64" s="65">
        <f>H65+H66</f>
        <v>13471</v>
      </c>
      <c r="I64" s="65">
        <f>I65+I66</f>
        <v>13471</v>
      </c>
      <c r="J64" s="65">
        <f>J65+J66</f>
        <v>14806.4</v>
      </c>
      <c r="K64" s="65">
        <f t="shared" si="5"/>
        <v>13460.363636363636</v>
      </c>
      <c r="L64" s="65">
        <f t="shared" si="6"/>
        <v>109.91314675970604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110</v>
      </c>
      <c r="H65" s="66">
        <v>199</v>
      </c>
      <c r="I65" s="66">
        <v>199</v>
      </c>
      <c r="J65" s="66">
        <v>205</v>
      </c>
      <c r="K65" s="66">
        <f t="shared" si="5"/>
        <v>186.36363636363637</v>
      </c>
      <c r="L65" s="66">
        <f t="shared" si="6"/>
        <v>103.01507537688443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13272</v>
      </c>
      <c r="I66" s="66">
        <v>13272</v>
      </c>
      <c r="J66" s="66">
        <v>14601.4</v>
      </c>
      <c r="K66" s="66" t="e">
        <f t="shared" si="5"/>
        <v>#DIV/0!</v>
      </c>
      <c r="L66" s="66">
        <f t="shared" si="6"/>
        <v>110.01657625075346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G68+G71</f>
        <v>7143.8600000000006</v>
      </c>
      <c r="H67" s="65">
        <f>H68+H71</f>
        <v>4100</v>
      </c>
      <c r="I67" s="65">
        <f>I68+I71</f>
        <v>4100</v>
      </c>
      <c r="J67" s="65">
        <f>J68+J71</f>
        <v>1986.42</v>
      </c>
      <c r="K67" s="65">
        <f t="shared" si="5"/>
        <v>27.805976040963845</v>
      </c>
      <c r="L67" s="65">
        <f t="shared" si="6"/>
        <v>48.44926829268293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 t="shared" ref="G68:J69" si="7">G69</f>
        <v>1871.02</v>
      </c>
      <c r="H68" s="65">
        <f t="shared" si="7"/>
        <v>4100</v>
      </c>
      <c r="I68" s="65">
        <f t="shared" si="7"/>
        <v>4100</v>
      </c>
      <c r="J68" s="65">
        <f t="shared" si="7"/>
        <v>1986.42</v>
      </c>
      <c r="K68" s="65">
        <f t="shared" si="5"/>
        <v>106.16775876260009</v>
      </c>
      <c r="L68" s="65">
        <f t="shared" si="6"/>
        <v>48.44926829268293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 t="shared" si="7"/>
        <v>1871.02</v>
      </c>
      <c r="H69" s="65">
        <f t="shared" si="7"/>
        <v>4100</v>
      </c>
      <c r="I69" s="65">
        <f t="shared" si="7"/>
        <v>4100</v>
      </c>
      <c r="J69" s="65">
        <f t="shared" si="7"/>
        <v>1986.42</v>
      </c>
      <c r="K69" s="65">
        <f t="shared" si="5"/>
        <v>106.16775876260009</v>
      </c>
      <c r="L69" s="65">
        <f t="shared" si="6"/>
        <v>48.44926829268293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1871.02</v>
      </c>
      <c r="H70" s="66">
        <v>4100</v>
      </c>
      <c r="I70" s="66">
        <v>4100</v>
      </c>
      <c r="J70" s="66">
        <v>1986.42</v>
      </c>
      <c r="K70" s="66">
        <f t="shared" si="5"/>
        <v>106.16775876260009</v>
      </c>
      <c r="L70" s="66">
        <f t="shared" si="6"/>
        <v>48.44926829268293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 t="shared" ref="G71:J72" si="8">G72</f>
        <v>5272.84</v>
      </c>
      <c r="H71" s="65">
        <f t="shared" si="8"/>
        <v>0</v>
      </c>
      <c r="I71" s="65">
        <f t="shared" si="8"/>
        <v>0</v>
      </c>
      <c r="J71" s="65">
        <f t="shared" si="8"/>
        <v>0</v>
      </c>
      <c r="K71" s="65">
        <f t="shared" si="5"/>
        <v>0</v>
      </c>
      <c r="L71" s="65" t="e">
        <f t="shared" si="6"/>
        <v>#DIV/0!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 t="shared" si="8"/>
        <v>5272.84</v>
      </c>
      <c r="H72" s="65">
        <f t="shared" si="8"/>
        <v>0</v>
      </c>
      <c r="I72" s="65">
        <f t="shared" si="8"/>
        <v>0</v>
      </c>
      <c r="J72" s="65">
        <f t="shared" si="8"/>
        <v>0</v>
      </c>
      <c r="K72" s="65">
        <f t="shared" si="5"/>
        <v>0</v>
      </c>
      <c r="L72" s="65" t="e">
        <f t="shared" si="6"/>
        <v>#DIV/0!</v>
      </c>
    </row>
    <row r="73" spans="2:12" x14ac:dyDescent="0.25">
      <c r="B73" s="66"/>
      <c r="C73" s="66"/>
      <c r="D73" s="66"/>
      <c r="E73" s="66" t="s">
        <v>162</v>
      </c>
      <c r="F73" s="66" t="s">
        <v>161</v>
      </c>
      <c r="G73" s="66">
        <v>5272.84</v>
      </c>
      <c r="H73" s="66">
        <v>0</v>
      </c>
      <c r="I73" s="66">
        <v>0</v>
      </c>
      <c r="J73" s="66">
        <v>0</v>
      </c>
      <c r="K73" s="66">
        <f t="shared" si="5"/>
        <v>0</v>
      </c>
      <c r="L73" s="66" t="e">
        <f t="shared" si="6"/>
        <v>#DIV/0!</v>
      </c>
    </row>
    <row r="74" spans="2:12" x14ac:dyDescent="0.25">
      <c r="B74" s="65"/>
      <c r="C74" s="66"/>
      <c r="D74" s="67"/>
      <c r="E74" s="68"/>
      <c r="F74" s="8"/>
      <c r="G74" s="65"/>
      <c r="H74" s="65"/>
      <c r="I74" s="65"/>
      <c r="J74" s="65"/>
      <c r="K74" s="70"/>
      <c r="L7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D26" sqref="D2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315707.21999999997</v>
      </c>
      <c r="D6" s="71">
        <f>D7+D9</f>
        <v>760903</v>
      </c>
      <c r="E6" s="71">
        <f>E7+E9</f>
        <v>760903</v>
      </c>
      <c r="F6" s="71">
        <f>F7+F9</f>
        <v>425681.18</v>
      </c>
      <c r="G6" s="72">
        <f t="shared" ref="G6:G15" si="0">(F6*100)/C6</f>
        <v>134.83416058714147</v>
      </c>
      <c r="H6" s="72">
        <f t="shared" ref="H6:H15" si="1">(F6*100)/E6</f>
        <v>55.944211022955621</v>
      </c>
    </row>
    <row r="7" spans="1:8" x14ac:dyDescent="0.25">
      <c r="A7"/>
      <c r="B7" s="8" t="s">
        <v>163</v>
      </c>
      <c r="C7" s="71">
        <f>C8</f>
        <v>315530.68</v>
      </c>
      <c r="D7" s="71">
        <f>D8</f>
        <v>760638</v>
      </c>
      <c r="E7" s="71">
        <f>E8</f>
        <v>760638</v>
      </c>
      <c r="F7" s="71">
        <f>F8</f>
        <v>425566.46</v>
      </c>
      <c r="G7" s="72">
        <f t="shared" si="0"/>
        <v>134.8732427540802</v>
      </c>
      <c r="H7" s="72">
        <f t="shared" si="1"/>
        <v>55.948619448410412</v>
      </c>
    </row>
    <row r="8" spans="1:8" x14ac:dyDescent="0.25">
      <c r="A8"/>
      <c r="B8" s="16" t="s">
        <v>164</v>
      </c>
      <c r="C8" s="73">
        <v>315530.68</v>
      </c>
      <c r="D8" s="73">
        <v>760638</v>
      </c>
      <c r="E8" s="73">
        <v>760638</v>
      </c>
      <c r="F8" s="74">
        <v>425566.46</v>
      </c>
      <c r="G8" s="70">
        <f t="shared" si="0"/>
        <v>134.8732427540802</v>
      </c>
      <c r="H8" s="70">
        <f t="shared" si="1"/>
        <v>55.948619448410412</v>
      </c>
    </row>
    <row r="9" spans="1:8" x14ac:dyDescent="0.25">
      <c r="A9"/>
      <c r="B9" s="8" t="s">
        <v>165</v>
      </c>
      <c r="C9" s="71">
        <f>C10</f>
        <v>176.54</v>
      </c>
      <c r="D9" s="71">
        <f>D10</f>
        <v>265</v>
      </c>
      <c r="E9" s="71">
        <f>E10</f>
        <v>265</v>
      </c>
      <c r="F9" s="71">
        <f>F10</f>
        <v>114.72</v>
      </c>
      <c r="G9" s="72">
        <f t="shared" si="0"/>
        <v>64.982440240172195</v>
      </c>
      <c r="H9" s="72">
        <f t="shared" si="1"/>
        <v>43.29056603773585</v>
      </c>
    </row>
    <row r="10" spans="1:8" x14ac:dyDescent="0.25">
      <c r="A10"/>
      <c r="B10" s="16" t="s">
        <v>166</v>
      </c>
      <c r="C10" s="73">
        <v>176.54</v>
      </c>
      <c r="D10" s="73">
        <v>265</v>
      </c>
      <c r="E10" s="73">
        <v>265</v>
      </c>
      <c r="F10" s="74">
        <v>114.72</v>
      </c>
      <c r="G10" s="70">
        <f t="shared" si="0"/>
        <v>64.982440240172195</v>
      </c>
      <c r="H10" s="70">
        <f t="shared" si="1"/>
        <v>43.29056603773585</v>
      </c>
    </row>
    <row r="11" spans="1:8" x14ac:dyDescent="0.25">
      <c r="B11" s="8" t="s">
        <v>32</v>
      </c>
      <c r="C11" s="75">
        <f>C12+C14</f>
        <v>315707.21999999997</v>
      </c>
      <c r="D11" s="75">
        <f>D12+D14</f>
        <v>760903</v>
      </c>
      <c r="E11" s="75">
        <f>E12+E14</f>
        <v>760903</v>
      </c>
      <c r="F11" s="75">
        <f>F12+F14</f>
        <v>425681.18</v>
      </c>
      <c r="G11" s="72">
        <f t="shared" si="0"/>
        <v>134.83416058714147</v>
      </c>
      <c r="H11" s="72">
        <f t="shared" si="1"/>
        <v>55.944211022955621</v>
      </c>
    </row>
    <row r="12" spans="1:8" x14ac:dyDescent="0.25">
      <c r="A12"/>
      <c r="B12" s="8" t="s">
        <v>163</v>
      </c>
      <c r="C12" s="75">
        <f>C13</f>
        <v>315530.68</v>
      </c>
      <c r="D12" s="75">
        <f>D13</f>
        <v>760638</v>
      </c>
      <c r="E12" s="75">
        <f>E13</f>
        <v>760638</v>
      </c>
      <c r="F12" s="75">
        <f>F13</f>
        <v>425566.46</v>
      </c>
      <c r="G12" s="72">
        <f t="shared" si="0"/>
        <v>134.8732427540802</v>
      </c>
      <c r="H12" s="72">
        <f t="shared" si="1"/>
        <v>55.948619448410412</v>
      </c>
    </row>
    <row r="13" spans="1:8" x14ac:dyDescent="0.25">
      <c r="A13"/>
      <c r="B13" s="16" t="s">
        <v>164</v>
      </c>
      <c r="C13" s="73">
        <v>315530.68</v>
      </c>
      <c r="D13" s="73">
        <v>760638</v>
      </c>
      <c r="E13" s="76">
        <v>760638</v>
      </c>
      <c r="F13" s="74">
        <v>425566.46</v>
      </c>
      <c r="G13" s="70">
        <f t="shared" si="0"/>
        <v>134.8732427540802</v>
      </c>
      <c r="H13" s="70">
        <f t="shared" si="1"/>
        <v>55.948619448410412</v>
      </c>
    </row>
    <row r="14" spans="1:8" x14ac:dyDescent="0.25">
      <c r="A14"/>
      <c r="B14" s="8" t="s">
        <v>165</v>
      </c>
      <c r="C14" s="75">
        <f>C15</f>
        <v>176.54</v>
      </c>
      <c r="D14" s="75">
        <f>D15</f>
        <v>265</v>
      </c>
      <c r="E14" s="75">
        <f>E15</f>
        <v>265</v>
      </c>
      <c r="F14" s="75">
        <f>F15</f>
        <v>114.72</v>
      </c>
      <c r="G14" s="72">
        <f t="shared" si="0"/>
        <v>64.982440240172195</v>
      </c>
      <c r="H14" s="72">
        <f t="shared" si="1"/>
        <v>43.29056603773585</v>
      </c>
    </row>
    <row r="15" spans="1:8" x14ac:dyDescent="0.25">
      <c r="A15"/>
      <c r="B15" s="16" t="s">
        <v>166</v>
      </c>
      <c r="C15" s="73">
        <v>176.54</v>
      </c>
      <c r="D15" s="73">
        <v>265</v>
      </c>
      <c r="E15" s="76">
        <v>265</v>
      </c>
      <c r="F15" s="74">
        <v>114.72</v>
      </c>
      <c r="G15" s="70">
        <f t="shared" si="0"/>
        <v>64.982440240172195</v>
      </c>
      <c r="H15" s="70">
        <f t="shared" si="1"/>
        <v>43.29056603773585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24" sqref="D24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315707.21999999997</v>
      </c>
      <c r="D6" s="75">
        <f t="shared" si="0"/>
        <v>760903</v>
      </c>
      <c r="E6" s="75">
        <f t="shared" si="0"/>
        <v>760903</v>
      </c>
      <c r="F6" s="75">
        <f t="shared" si="0"/>
        <v>425681.18</v>
      </c>
      <c r="G6" s="70">
        <f>(F6*100)/C6</f>
        <v>134.83416058714147</v>
      </c>
      <c r="H6" s="70">
        <f>(F6*100)/E6</f>
        <v>55.944211022955621</v>
      </c>
    </row>
    <row r="7" spans="2:8" x14ac:dyDescent="0.25">
      <c r="B7" s="8" t="s">
        <v>167</v>
      </c>
      <c r="C7" s="75">
        <f t="shared" si="0"/>
        <v>315707.21999999997</v>
      </c>
      <c r="D7" s="75">
        <f t="shared" si="0"/>
        <v>760903</v>
      </c>
      <c r="E7" s="75">
        <f t="shared" si="0"/>
        <v>760903</v>
      </c>
      <c r="F7" s="75">
        <f t="shared" si="0"/>
        <v>425681.18</v>
      </c>
      <c r="G7" s="70">
        <f>(F7*100)/C7</f>
        <v>134.83416058714147</v>
      </c>
      <c r="H7" s="70">
        <f>(F7*100)/E7</f>
        <v>55.944211022955621</v>
      </c>
    </row>
    <row r="8" spans="2:8" x14ac:dyDescent="0.25">
      <c r="B8" s="11" t="s">
        <v>168</v>
      </c>
      <c r="C8" s="73">
        <v>315707.21999999997</v>
      </c>
      <c r="D8" s="73">
        <v>760903</v>
      </c>
      <c r="E8" s="73">
        <v>760903</v>
      </c>
      <c r="F8" s="74">
        <v>425681.18</v>
      </c>
      <c r="G8" s="70">
        <f>(F8*100)/C8</f>
        <v>134.83416058714147</v>
      </c>
      <c r="H8" s="70">
        <f>(F8*100)/E8</f>
        <v>55.944211022955621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E26" sqref="E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7"/>
  <sheetViews>
    <sheetView tabSelected="1" zoomScaleNormal="100" workbookViewId="0">
      <selection sqref="A1:F7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169</v>
      </c>
      <c r="C1" s="39"/>
    </row>
    <row r="2" spans="1:6" ht="15" customHeight="1" x14ac:dyDescent="0.2">
      <c r="A2" s="41" t="s">
        <v>34</v>
      </c>
      <c r="B2" s="42" t="s">
        <v>170</v>
      </c>
      <c r="C2" s="39"/>
    </row>
    <row r="3" spans="1:6" s="39" customFormat="1" ht="43.5" customHeight="1" x14ac:dyDescent="0.2">
      <c r="A3" s="43" t="s">
        <v>35</v>
      </c>
      <c r="B3" s="37" t="s">
        <v>171</v>
      </c>
    </row>
    <row r="4" spans="1:6" s="39" customFormat="1" x14ac:dyDescent="0.2">
      <c r="A4" s="43" t="s">
        <v>36</v>
      </c>
      <c r="B4" s="44" t="s">
        <v>172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173</v>
      </c>
      <c r="B7" s="46"/>
      <c r="C7" s="77">
        <f>C11</f>
        <v>760638</v>
      </c>
      <c r="D7" s="77">
        <f>D11</f>
        <v>760638</v>
      </c>
      <c r="E7" s="77">
        <f>E11</f>
        <v>425566.45999999996</v>
      </c>
      <c r="F7" s="77">
        <f>(E7*100)/D7</f>
        <v>55.948619448410412</v>
      </c>
    </row>
    <row r="8" spans="1:6" x14ac:dyDescent="0.2">
      <c r="A8" s="47" t="s">
        <v>68</v>
      </c>
      <c r="B8" s="46"/>
      <c r="C8" s="77">
        <f>C63</f>
        <v>265</v>
      </c>
      <c r="D8" s="77">
        <f>D63</f>
        <v>265</v>
      </c>
      <c r="E8" s="77">
        <f>E63</f>
        <v>114.72</v>
      </c>
      <c r="F8" s="77">
        <f>(E8*100)/D8</f>
        <v>43.29056603773585</v>
      </c>
    </row>
    <row r="9" spans="1:6" s="57" customFormat="1" x14ac:dyDescent="0.2"/>
    <row r="10" spans="1:6" ht="38.25" x14ac:dyDescent="0.2">
      <c r="A10" s="47" t="s">
        <v>174</v>
      </c>
      <c r="B10" s="47" t="s">
        <v>175</v>
      </c>
      <c r="C10" s="47" t="s">
        <v>43</v>
      </c>
      <c r="D10" s="47" t="s">
        <v>176</v>
      </c>
      <c r="E10" s="47" t="s">
        <v>177</v>
      </c>
      <c r="F10" s="47" t="s">
        <v>178</v>
      </c>
    </row>
    <row r="11" spans="1:6" x14ac:dyDescent="0.2">
      <c r="A11" s="48" t="s">
        <v>173</v>
      </c>
      <c r="B11" s="48" t="s">
        <v>179</v>
      </c>
      <c r="C11" s="78">
        <f>C12+C54</f>
        <v>760638</v>
      </c>
      <c r="D11" s="78">
        <f>D12+D54</f>
        <v>760638</v>
      </c>
      <c r="E11" s="78">
        <f>E12+E54</f>
        <v>425566.45999999996</v>
      </c>
      <c r="F11" s="79">
        <f>(E11*100)/D11</f>
        <v>55.948619448410412</v>
      </c>
    </row>
    <row r="12" spans="1:6" x14ac:dyDescent="0.2">
      <c r="A12" s="49" t="s">
        <v>66</v>
      </c>
      <c r="B12" s="50" t="s">
        <v>67</v>
      </c>
      <c r="C12" s="80">
        <f>C13+C22+C48</f>
        <v>756538</v>
      </c>
      <c r="D12" s="80">
        <f>D13+D22+D48</f>
        <v>756538</v>
      </c>
      <c r="E12" s="80">
        <f>E13+E22+E48</f>
        <v>423580.04</v>
      </c>
      <c r="F12" s="81">
        <f>(E12*100)/D12</f>
        <v>55.989261610124011</v>
      </c>
    </row>
    <row r="13" spans="1:6" x14ac:dyDescent="0.2">
      <c r="A13" s="51" t="s">
        <v>68</v>
      </c>
      <c r="B13" s="52" t="s">
        <v>69</v>
      </c>
      <c r="C13" s="82">
        <f>C14+C17+C19</f>
        <v>656377</v>
      </c>
      <c r="D13" s="82">
        <f>D14+D17+D19</f>
        <v>656377</v>
      </c>
      <c r="E13" s="82">
        <f>E14+E17+E19</f>
        <v>369445.33999999997</v>
      </c>
      <c r="F13" s="81">
        <f>(E13*100)/D13</f>
        <v>56.285540169750007</v>
      </c>
    </row>
    <row r="14" spans="1:6" x14ac:dyDescent="0.2">
      <c r="A14" s="53" t="s">
        <v>70</v>
      </c>
      <c r="B14" s="54" t="s">
        <v>71</v>
      </c>
      <c r="C14" s="83">
        <f>C15+C16</f>
        <v>535364</v>
      </c>
      <c r="D14" s="83">
        <f>D15+D16</f>
        <v>535364</v>
      </c>
      <c r="E14" s="83">
        <f>E15+E16</f>
        <v>285053.61</v>
      </c>
      <c r="F14" s="83">
        <f>(E14*100)/D14</f>
        <v>53.244822214418598</v>
      </c>
    </row>
    <row r="15" spans="1:6" x14ac:dyDescent="0.2">
      <c r="A15" s="55" t="s">
        <v>72</v>
      </c>
      <c r="B15" s="56" t="s">
        <v>73</v>
      </c>
      <c r="C15" s="84">
        <v>533364</v>
      </c>
      <c r="D15" s="84">
        <v>533364</v>
      </c>
      <c r="E15" s="84">
        <v>283290.55</v>
      </c>
      <c r="F15" s="84"/>
    </row>
    <row r="16" spans="1:6" x14ac:dyDescent="0.2">
      <c r="A16" s="55" t="s">
        <v>74</v>
      </c>
      <c r="B16" s="56" t="s">
        <v>75</v>
      </c>
      <c r="C16" s="84">
        <v>2000</v>
      </c>
      <c r="D16" s="84">
        <v>2000</v>
      </c>
      <c r="E16" s="84">
        <v>1763.06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16377</v>
      </c>
      <c r="D17" s="83">
        <f>D18</f>
        <v>16377</v>
      </c>
      <c r="E17" s="83">
        <f>E18</f>
        <v>13750.97</v>
      </c>
      <c r="F17" s="83">
        <f>(E17*100)/D17</f>
        <v>83.965134029431525</v>
      </c>
    </row>
    <row r="18" spans="1:6" x14ac:dyDescent="0.2">
      <c r="A18" s="55" t="s">
        <v>78</v>
      </c>
      <c r="B18" s="56" t="s">
        <v>77</v>
      </c>
      <c r="C18" s="84">
        <v>16377</v>
      </c>
      <c r="D18" s="84">
        <v>16377</v>
      </c>
      <c r="E18" s="84">
        <v>13750.97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104636</v>
      </c>
      <c r="D19" s="83">
        <f>D20+D21</f>
        <v>104636</v>
      </c>
      <c r="E19" s="83">
        <f>E20+E21</f>
        <v>70640.759999999995</v>
      </c>
      <c r="F19" s="83">
        <f>(E19*100)/D19</f>
        <v>67.510952253526511</v>
      </c>
    </row>
    <row r="20" spans="1:6" x14ac:dyDescent="0.2">
      <c r="A20" s="55" t="s">
        <v>81</v>
      </c>
      <c r="B20" s="56" t="s">
        <v>82</v>
      </c>
      <c r="C20" s="84">
        <v>23651</v>
      </c>
      <c r="D20" s="84">
        <v>23651</v>
      </c>
      <c r="E20" s="84">
        <v>23606.880000000001</v>
      </c>
      <c r="F20" s="84"/>
    </row>
    <row r="21" spans="1:6" x14ac:dyDescent="0.2">
      <c r="A21" s="55" t="s">
        <v>83</v>
      </c>
      <c r="B21" s="56" t="s">
        <v>84</v>
      </c>
      <c r="C21" s="84">
        <v>80985</v>
      </c>
      <c r="D21" s="84">
        <v>80985</v>
      </c>
      <c r="E21" s="84">
        <v>47033.88</v>
      </c>
      <c r="F21" s="84"/>
    </row>
    <row r="22" spans="1:6" x14ac:dyDescent="0.2">
      <c r="A22" s="51" t="s">
        <v>85</v>
      </c>
      <c r="B22" s="52" t="s">
        <v>86</v>
      </c>
      <c r="C22" s="82">
        <f>C23+C27+C32+C42+C44</f>
        <v>86000</v>
      </c>
      <c r="D22" s="82">
        <f>D23+D27+D32+D42+D44</f>
        <v>86000</v>
      </c>
      <c r="E22" s="82">
        <f>E23+E27+E32+E42+E44</f>
        <v>38955.4</v>
      </c>
      <c r="F22" s="81">
        <f>(E22*100)/D22</f>
        <v>45.296976744186047</v>
      </c>
    </row>
    <row r="23" spans="1:6" x14ac:dyDescent="0.2">
      <c r="A23" s="53" t="s">
        <v>87</v>
      </c>
      <c r="B23" s="54" t="s">
        <v>88</v>
      </c>
      <c r="C23" s="83">
        <f>C24+C25+C26</f>
        <v>21321</v>
      </c>
      <c r="D23" s="83">
        <f>D24+D25+D26</f>
        <v>21321</v>
      </c>
      <c r="E23" s="83">
        <f>E24+E25+E26</f>
        <v>10225.789999999999</v>
      </c>
      <c r="F23" s="83">
        <f>(E23*100)/D23</f>
        <v>47.961118146428404</v>
      </c>
    </row>
    <row r="24" spans="1:6" x14ac:dyDescent="0.2">
      <c r="A24" s="55" t="s">
        <v>89</v>
      </c>
      <c r="B24" s="56" t="s">
        <v>90</v>
      </c>
      <c r="C24" s="84">
        <v>4000</v>
      </c>
      <c r="D24" s="84">
        <v>4000</v>
      </c>
      <c r="E24" s="84">
        <v>1700</v>
      </c>
      <c r="F24" s="84"/>
    </row>
    <row r="25" spans="1:6" ht="25.5" x14ac:dyDescent="0.2">
      <c r="A25" s="55" t="s">
        <v>91</v>
      </c>
      <c r="B25" s="56" t="s">
        <v>92</v>
      </c>
      <c r="C25" s="84">
        <v>16923</v>
      </c>
      <c r="D25" s="84">
        <v>16923</v>
      </c>
      <c r="E25" s="84">
        <v>8282.8799999999992</v>
      </c>
      <c r="F25" s="84"/>
    </row>
    <row r="26" spans="1:6" x14ac:dyDescent="0.2">
      <c r="A26" s="55" t="s">
        <v>93</v>
      </c>
      <c r="B26" s="56" t="s">
        <v>94</v>
      </c>
      <c r="C26" s="84">
        <v>398</v>
      </c>
      <c r="D26" s="84">
        <v>398</v>
      </c>
      <c r="E26" s="84">
        <v>242.91</v>
      </c>
      <c r="F26" s="84"/>
    </row>
    <row r="27" spans="1:6" x14ac:dyDescent="0.2">
      <c r="A27" s="53" t="s">
        <v>95</v>
      </c>
      <c r="B27" s="54" t="s">
        <v>96</v>
      </c>
      <c r="C27" s="83">
        <f>C28+C29+C30+C31</f>
        <v>19711</v>
      </c>
      <c r="D27" s="83">
        <f>D28+D29+D30+D31</f>
        <v>19711</v>
      </c>
      <c r="E27" s="83">
        <f>E28+E29+E30+E31</f>
        <v>5979.5999999999995</v>
      </c>
      <c r="F27" s="83">
        <f>(E27*100)/D27</f>
        <v>30.33636040789407</v>
      </c>
    </row>
    <row r="28" spans="1:6" x14ac:dyDescent="0.2">
      <c r="A28" s="55" t="s">
        <v>97</v>
      </c>
      <c r="B28" s="56" t="s">
        <v>98</v>
      </c>
      <c r="C28" s="84">
        <v>5574</v>
      </c>
      <c r="D28" s="84">
        <v>5574</v>
      </c>
      <c r="E28" s="84">
        <v>2257.39</v>
      </c>
      <c r="F28" s="84"/>
    </row>
    <row r="29" spans="1:6" x14ac:dyDescent="0.2">
      <c r="A29" s="55" t="s">
        <v>99</v>
      </c>
      <c r="B29" s="56" t="s">
        <v>100</v>
      </c>
      <c r="C29" s="84">
        <v>13272</v>
      </c>
      <c r="D29" s="84">
        <v>13272</v>
      </c>
      <c r="E29" s="84">
        <v>3562.02</v>
      </c>
      <c r="F29" s="84"/>
    </row>
    <row r="30" spans="1:6" x14ac:dyDescent="0.2">
      <c r="A30" s="55" t="s">
        <v>101</v>
      </c>
      <c r="B30" s="56" t="s">
        <v>102</v>
      </c>
      <c r="C30" s="84">
        <v>265</v>
      </c>
      <c r="D30" s="84">
        <v>265</v>
      </c>
      <c r="E30" s="84">
        <v>160.19</v>
      </c>
      <c r="F30" s="84"/>
    </row>
    <row r="31" spans="1:6" x14ac:dyDescent="0.2">
      <c r="A31" s="55" t="s">
        <v>103</v>
      </c>
      <c r="B31" s="56" t="s">
        <v>104</v>
      </c>
      <c r="C31" s="84">
        <v>600</v>
      </c>
      <c r="D31" s="84">
        <v>600</v>
      </c>
      <c r="E31" s="84">
        <v>0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43335</v>
      </c>
      <c r="D32" s="83">
        <f>D33+D34+D35+D36+D37+D38+D39+D40+D41</f>
        <v>43335</v>
      </c>
      <c r="E32" s="83">
        <f>E33+E34+E35+E36+E37+E38+E39+E40+E41</f>
        <v>22010.329999999998</v>
      </c>
      <c r="F32" s="83">
        <f>(E32*100)/D32</f>
        <v>50.791115726318218</v>
      </c>
    </row>
    <row r="33" spans="1:6" x14ac:dyDescent="0.2">
      <c r="A33" s="55" t="s">
        <v>109</v>
      </c>
      <c r="B33" s="56" t="s">
        <v>110</v>
      </c>
      <c r="C33" s="84">
        <v>5973</v>
      </c>
      <c r="D33" s="84">
        <v>5973</v>
      </c>
      <c r="E33" s="84">
        <v>2526.7600000000002</v>
      </c>
      <c r="F33" s="84"/>
    </row>
    <row r="34" spans="1:6" x14ac:dyDescent="0.2">
      <c r="A34" s="55" t="s">
        <v>111</v>
      </c>
      <c r="B34" s="56" t="s">
        <v>112</v>
      </c>
      <c r="C34" s="84">
        <v>3000</v>
      </c>
      <c r="D34" s="84">
        <v>3000</v>
      </c>
      <c r="E34" s="84">
        <v>697.5</v>
      </c>
      <c r="F34" s="84"/>
    </row>
    <row r="35" spans="1:6" x14ac:dyDescent="0.2">
      <c r="A35" s="55" t="s">
        <v>113</v>
      </c>
      <c r="B35" s="56" t="s">
        <v>114</v>
      </c>
      <c r="C35" s="84">
        <v>1858</v>
      </c>
      <c r="D35" s="84">
        <v>1858</v>
      </c>
      <c r="E35" s="84">
        <v>1583.72</v>
      </c>
      <c r="F35" s="84"/>
    </row>
    <row r="36" spans="1:6" x14ac:dyDescent="0.2">
      <c r="A36" s="55" t="s">
        <v>115</v>
      </c>
      <c r="B36" s="56" t="s">
        <v>116</v>
      </c>
      <c r="C36" s="84">
        <v>3318</v>
      </c>
      <c r="D36" s="84">
        <v>3318</v>
      </c>
      <c r="E36" s="84">
        <v>2484.7800000000002</v>
      </c>
      <c r="F36" s="84"/>
    </row>
    <row r="37" spans="1:6" x14ac:dyDescent="0.2">
      <c r="A37" s="55" t="s">
        <v>117</v>
      </c>
      <c r="B37" s="56" t="s">
        <v>118</v>
      </c>
      <c r="C37" s="84">
        <v>1400</v>
      </c>
      <c r="D37" s="84">
        <v>1400</v>
      </c>
      <c r="E37" s="84">
        <v>720.7</v>
      </c>
      <c r="F37" s="84"/>
    </row>
    <row r="38" spans="1:6" x14ac:dyDescent="0.2">
      <c r="A38" s="55" t="s">
        <v>119</v>
      </c>
      <c r="B38" s="56" t="s">
        <v>120</v>
      </c>
      <c r="C38" s="84">
        <v>1000</v>
      </c>
      <c r="D38" s="84">
        <v>1000</v>
      </c>
      <c r="E38" s="84">
        <v>0</v>
      </c>
      <c r="F38" s="84"/>
    </row>
    <row r="39" spans="1:6" x14ac:dyDescent="0.2">
      <c r="A39" s="55" t="s">
        <v>121</v>
      </c>
      <c r="B39" s="56" t="s">
        <v>122</v>
      </c>
      <c r="C39" s="84">
        <v>26095</v>
      </c>
      <c r="D39" s="84">
        <v>26095</v>
      </c>
      <c r="E39" s="84">
        <v>13670.98</v>
      </c>
      <c r="F39" s="84"/>
    </row>
    <row r="40" spans="1:6" x14ac:dyDescent="0.2">
      <c r="A40" s="55" t="s">
        <v>123</v>
      </c>
      <c r="B40" s="56" t="s">
        <v>124</v>
      </c>
      <c r="C40" s="84">
        <v>27</v>
      </c>
      <c r="D40" s="84">
        <v>27</v>
      </c>
      <c r="E40" s="84">
        <v>28.2</v>
      </c>
      <c r="F40" s="84"/>
    </row>
    <row r="41" spans="1:6" x14ac:dyDescent="0.2">
      <c r="A41" s="55" t="s">
        <v>125</v>
      </c>
      <c r="B41" s="56" t="s">
        <v>126</v>
      </c>
      <c r="C41" s="84">
        <v>664</v>
      </c>
      <c r="D41" s="84">
        <v>664</v>
      </c>
      <c r="E41" s="84">
        <v>297.69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265</v>
      </c>
      <c r="D42" s="83">
        <f>D43</f>
        <v>265</v>
      </c>
      <c r="E42" s="83">
        <f>E43</f>
        <v>0</v>
      </c>
      <c r="F42" s="83">
        <f>(E42*100)/D42</f>
        <v>0</v>
      </c>
    </row>
    <row r="43" spans="1:6" ht="25.5" x14ac:dyDescent="0.2">
      <c r="A43" s="55" t="s">
        <v>129</v>
      </c>
      <c r="B43" s="56" t="s">
        <v>130</v>
      </c>
      <c r="C43" s="84">
        <v>265</v>
      </c>
      <c r="D43" s="84">
        <v>265</v>
      </c>
      <c r="E43" s="84">
        <v>0</v>
      </c>
      <c r="F43" s="84"/>
    </row>
    <row r="44" spans="1:6" x14ac:dyDescent="0.2">
      <c r="A44" s="53" t="s">
        <v>131</v>
      </c>
      <c r="B44" s="54" t="s">
        <v>132</v>
      </c>
      <c r="C44" s="83">
        <f>C45+C46+C47</f>
        <v>1368</v>
      </c>
      <c r="D44" s="83">
        <f>D45+D46+D47</f>
        <v>1368</v>
      </c>
      <c r="E44" s="83">
        <f>E45+E46+E47</f>
        <v>739.68</v>
      </c>
      <c r="F44" s="83">
        <f>(E44*100)/D44</f>
        <v>54.070175438596493</v>
      </c>
    </row>
    <row r="45" spans="1:6" x14ac:dyDescent="0.2">
      <c r="A45" s="55" t="s">
        <v>133</v>
      </c>
      <c r="B45" s="56" t="s">
        <v>134</v>
      </c>
      <c r="C45" s="84">
        <v>571</v>
      </c>
      <c r="D45" s="84">
        <v>571</v>
      </c>
      <c r="E45" s="84">
        <v>641.80999999999995</v>
      </c>
      <c r="F45" s="84"/>
    </row>
    <row r="46" spans="1:6" x14ac:dyDescent="0.2">
      <c r="A46" s="55" t="s">
        <v>135</v>
      </c>
      <c r="B46" s="56" t="s">
        <v>136</v>
      </c>
      <c r="C46" s="84">
        <v>133</v>
      </c>
      <c r="D46" s="84">
        <v>133</v>
      </c>
      <c r="E46" s="84">
        <v>0</v>
      </c>
      <c r="F46" s="84"/>
    </row>
    <row r="47" spans="1:6" x14ac:dyDescent="0.2">
      <c r="A47" s="55" t="s">
        <v>137</v>
      </c>
      <c r="B47" s="56" t="s">
        <v>132</v>
      </c>
      <c r="C47" s="84">
        <v>664</v>
      </c>
      <c r="D47" s="84">
        <v>664</v>
      </c>
      <c r="E47" s="84">
        <v>97.87</v>
      </c>
      <c r="F47" s="84"/>
    </row>
    <row r="48" spans="1:6" x14ac:dyDescent="0.2">
      <c r="A48" s="51" t="s">
        <v>138</v>
      </c>
      <c r="B48" s="52" t="s">
        <v>139</v>
      </c>
      <c r="C48" s="82">
        <f>C49+C51</f>
        <v>14161</v>
      </c>
      <c r="D48" s="82">
        <f>D49+D51</f>
        <v>14161</v>
      </c>
      <c r="E48" s="82">
        <f>E49+E51</f>
        <v>15179.3</v>
      </c>
      <c r="F48" s="81">
        <f>(E48*100)/D48</f>
        <v>107.19087635054022</v>
      </c>
    </row>
    <row r="49" spans="1:6" x14ac:dyDescent="0.2">
      <c r="A49" s="53" t="s">
        <v>140</v>
      </c>
      <c r="B49" s="54" t="s">
        <v>141</v>
      </c>
      <c r="C49" s="83">
        <f>C50</f>
        <v>690</v>
      </c>
      <c r="D49" s="83">
        <f>D50</f>
        <v>690</v>
      </c>
      <c r="E49" s="83">
        <f>E50</f>
        <v>372.9</v>
      </c>
      <c r="F49" s="83">
        <f>(E49*100)/D49</f>
        <v>54.043478260869563</v>
      </c>
    </row>
    <row r="50" spans="1:6" ht="25.5" x14ac:dyDescent="0.2">
      <c r="A50" s="55" t="s">
        <v>142</v>
      </c>
      <c r="B50" s="56" t="s">
        <v>143</v>
      </c>
      <c r="C50" s="84">
        <v>690</v>
      </c>
      <c r="D50" s="84">
        <v>690</v>
      </c>
      <c r="E50" s="84">
        <v>372.9</v>
      </c>
      <c r="F50" s="84"/>
    </row>
    <row r="51" spans="1:6" x14ac:dyDescent="0.2">
      <c r="A51" s="53" t="s">
        <v>144</v>
      </c>
      <c r="B51" s="54" t="s">
        <v>145</v>
      </c>
      <c r="C51" s="83">
        <f>C52+C53</f>
        <v>13471</v>
      </c>
      <c r="D51" s="83">
        <f>D52+D53</f>
        <v>13471</v>
      </c>
      <c r="E51" s="83">
        <f>E52+E53</f>
        <v>14806.4</v>
      </c>
      <c r="F51" s="83">
        <f>(E51*100)/D51</f>
        <v>109.91314675970604</v>
      </c>
    </row>
    <row r="52" spans="1:6" x14ac:dyDescent="0.2">
      <c r="A52" s="55" t="s">
        <v>146</v>
      </c>
      <c r="B52" s="56" t="s">
        <v>147</v>
      </c>
      <c r="C52" s="84">
        <v>199</v>
      </c>
      <c r="D52" s="84">
        <v>199</v>
      </c>
      <c r="E52" s="84">
        <v>205</v>
      </c>
      <c r="F52" s="84"/>
    </row>
    <row r="53" spans="1:6" x14ac:dyDescent="0.2">
      <c r="A53" s="55" t="s">
        <v>148</v>
      </c>
      <c r="B53" s="56" t="s">
        <v>149</v>
      </c>
      <c r="C53" s="84">
        <v>13272</v>
      </c>
      <c r="D53" s="84">
        <v>13272</v>
      </c>
      <c r="E53" s="84">
        <v>14601.4</v>
      </c>
      <c r="F53" s="84"/>
    </row>
    <row r="54" spans="1:6" x14ac:dyDescent="0.2">
      <c r="A54" s="49" t="s">
        <v>150</v>
      </c>
      <c r="B54" s="50" t="s">
        <v>151</v>
      </c>
      <c r="C54" s="80">
        <f t="shared" ref="C54:E56" si="0">C55</f>
        <v>4100</v>
      </c>
      <c r="D54" s="80">
        <f t="shared" si="0"/>
        <v>4100</v>
      </c>
      <c r="E54" s="80">
        <f t="shared" si="0"/>
        <v>1986.42</v>
      </c>
      <c r="F54" s="81">
        <f>(E54*100)/D54</f>
        <v>48.44926829268293</v>
      </c>
    </row>
    <row r="55" spans="1:6" x14ac:dyDescent="0.2">
      <c r="A55" s="51" t="s">
        <v>152</v>
      </c>
      <c r="B55" s="52" t="s">
        <v>153</v>
      </c>
      <c r="C55" s="82">
        <f t="shared" si="0"/>
        <v>4100</v>
      </c>
      <c r="D55" s="82">
        <f t="shared" si="0"/>
        <v>4100</v>
      </c>
      <c r="E55" s="82">
        <f t="shared" si="0"/>
        <v>1986.42</v>
      </c>
      <c r="F55" s="81">
        <f>(E55*100)/D55</f>
        <v>48.44926829268293</v>
      </c>
    </row>
    <row r="56" spans="1:6" x14ac:dyDescent="0.2">
      <c r="A56" s="53" t="s">
        <v>154</v>
      </c>
      <c r="B56" s="54" t="s">
        <v>155</v>
      </c>
      <c r="C56" s="83">
        <f t="shared" si="0"/>
        <v>4100</v>
      </c>
      <c r="D56" s="83">
        <f t="shared" si="0"/>
        <v>4100</v>
      </c>
      <c r="E56" s="83">
        <f t="shared" si="0"/>
        <v>1986.42</v>
      </c>
      <c r="F56" s="83">
        <f>(E56*100)/D56</f>
        <v>48.44926829268293</v>
      </c>
    </row>
    <row r="57" spans="1:6" x14ac:dyDescent="0.2">
      <c r="A57" s="55" t="s">
        <v>156</v>
      </c>
      <c r="B57" s="56" t="s">
        <v>157</v>
      </c>
      <c r="C57" s="84">
        <v>4100</v>
      </c>
      <c r="D57" s="84">
        <v>4100</v>
      </c>
      <c r="E57" s="84">
        <v>1986.42</v>
      </c>
      <c r="F57" s="84"/>
    </row>
    <row r="58" spans="1:6" x14ac:dyDescent="0.2">
      <c r="A58" s="49" t="s">
        <v>50</v>
      </c>
      <c r="B58" s="50" t="s">
        <v>51</v>
      </c>
      <c r="C58" s="80">
        <f t="shared" ref="C58:E59" si="1">C59</f>
        <v>760638</v>
      </c>
      <c r="D58" s="80">
        <f t="shared" si="1"/>
        <v>760638</v>
      </c>
      <c r="E58" s="80">
        <f t="shared" si="1"/>
        <v>425566.45999999996</v>
      </c>
      <c r="F58" s="81">
        <f>(E58*100)/D58</f>
        <v>55.948619448410412</v>
      </c>
    </row>
    <row r="59" spans="1:6" x14ac:dyDescent="0.2">
      <c r="A59" s="51" t="s">
        <v>58</v>
      </c>
      <c r="B59" s="52" t="s">
        <v>59</v>
      </c>
      <c r="C59" s="82">
        <f t="shared" si="1"/>
        <v>760638</v>
      </c>
      <c r="D59" s="82">
        <f t="shared" si="1"/>
        <v>760638</v>
      </c>
      <c r="E59" s="82">
        <f t="shared" si="1"/>
        <v>425566.45999999996</v>
      </c>
      <c r="F59" s="81">
        <f>(E59*100)/D59</f>
        <v>55.948619448410412</v>
      </c>
    </row>
    <row r="60" spans="1:6" ht="25.5" x14ac:dyDescent="0.2">
      <c r="A60" s="53" t="s">
        <v>60</v>
      </c>
      <c r="B60" s="54" t="s">
        <v>61</v>
      </c>
      <c r="C60" s="83">
        <f>C61+C62</f>
        <v>760638</v>
      </c>
      <c r="D60" s="83">
        <f>D61+D62</f>
        <v>760638</v>
      </c>
      <c r="E60" s="83">
        <f>E61+E62</f>
        <v>425566.45999999996</v>
      </c>
      <c r="F60" s="83">
        <f>(E60*100)/D60</f>
        <v>55.948619448410412</v>
      </c>
    </row>
    <row r="61" spans="1:6" x14ac:dyDescent="0.2">
      <c r="A61" s="55" t="s">
        <v>62</v>
      </c>
      <c r="B61" s="56" t="s">
        <v>63</v>
      </c>
      <c r="C61" s="84">
        <v>756538</v>
      </c>
      <c r="D61" s="84">
        <v>756538</v>
      </c>
      <c r="E61" s="84">
        <v>423580.04</v>
      </c>
      <c r="F61" s="84"/>
    </row>
    <row r="62" spans="1:6" ht="25.5" x14ac:dyDescent="0.2">
      <c r="A62" s="55" t="s">
        <v>64</v>
      </c>
      <c r="B62" s="56" t="s">
        <v>65</v>
      </c>
      <c r="C62" s="84">
        <v>4100</v>
      </c>
      <c r="D62" s="84">
        <v>4100</v>
      </c>
      <c r="E62" s="84">
        <v>1986.42</v>
      </c>
      <c r="F62" s="84"/>
    </row>
    <row r="63" spans="1:6" x14ac:dyDescent="0.2">
      <c r="A63" s="48" t="s">
        <v>68</v>
      </c>
      <c r="B63" s="48" t="s">
        <v>180</v>
      </c>
      <c r="C63" s="78">
        <f t="shared" ref="C63:E66" si="2">C64</f>
        <v>265</v>
      </c>
      <c r="D63" s="78">
        <f t="shared" si="2"/>
        <v>265</v>
      </c>
      <c r="E63" s="78">
        <f t="shared" si="2"/>
        <v>114.72</v>
      </c>
      <c r="F63" s="79">
        <f>(E63*100)/D63</f>
        <v>43.29056603773585</v>
      </c>
    </row>
    <row r="64" spans="1:6" x14ac:dyDescent="0.2">
      <c r="A64" s="49" t="s">
        <v>66</v>
      </c>
      <c r="B64" s="50" t="s">
        <v>67</v>
      </c>
      <c r="C64" s="80">
        <f t="shared" si="2"/>
        <v>265</v>
      </c>
      <c r="D64" s="80">
        <f t="shared" si="2"/>
        <v>265</v>
      </c>
      <c r="E64" s="80">
        <f t="shared" si="2"/>
        <v>114.72</v>
      </c>
      <c r="F64" s="81">
        <f>(E64*100)/D64</f>
        <v>43.29056603773585</v>
      </c>
    </row>
    <row r="65" spans="1:6" x14ac:dyDescent="0.2">
      <c r="A65" s="51" t="s">
        <v>85</v>
      </c>
      <c r="B65" s="52" t="s">
        <v>86</v>
      </c>
      <c r="C65" s="82">
        <f t="shared" si="2"/>
        <v>265</v>
      </c>
      <c r="D65" s="82">
        <f t="shared" si="2"/>
        <v>265</v>
      </c>
      <c r="E65" s="82">
        <f t="shared" si="2"/>
        <v>114.72</v>
      </c>
      <c r="F65" s="81">
        <f>(E65*100)/D65</f>
        <v>43.29056603773585</v>
      </c>
    </row>
    <row r="66" spans="1:6" x14ac:dyDescent="0.2">
      <c r="A66" s="53" t="s">
        <v>95</v>
      </c>
      <c r="B66" s="54" t="s">
        <v>96</v>
      </c>
      <c r="C66" s="83">
        <f t="shared" si="2"/>
        <v>265</v>
      </c>
      <c r="D66" s="83">
        <f t="shared" si="2"/>
        <v>265</v>
      </c>
      <c r="E66" s="83">
        <f t="shared" si="2"/>
        <v>114.72</v>
      </c>
      <c r="F66" s="83">
        <f>(E66*100)/D66</f>
        <v>43.29056603773585</v>
      </c>
    </row>
    <row r="67" spans="1:6" x14ac:dyDescent="0.2">
      <c r="A67" s="55" t="s">
        <v>97</v>
      </c>
      <c r="B67" s="56" t="s">
        <v>98</v>
      </c>
      <c r="C67" s="84">
        <v>265</v>
      </c>
      <c r="D67" s="84">
        <v>265</v>
      </c>
      <c r="E67" s="84">
        <v>114.72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70" si="3">C69</f>
        <v>265</v>
      </c>
      <c r="D68" s="80">
        <f t="shared" si="3"/>
        <v>265</v>
      </c>
      <c r="E68" s="80">
        <f t="shared" si="3"/>
        <v>114.72</v>
      </c>
      <c r="F68" s="81">
        <f>(E68*100)/D68</f>
        <v>43.29056603773585</v>
      </c>
    </row>
    <row r="69" spans="1:6" x14ac:dyDescent="0.2">
      <c r="A69" s="51" t="s">
        <v>52</v>
      </c>
      <c r="B69" s="52" t="s">
        <v>53</v>
      </c>
      <c r="C69" s="82">
        <f t="shared" si="3"/>
        <v>265</v>
      </c>
      <c r="D69" s="82">
        <f t="shared" si="3"/>
        <v>265</v>
      </c>
      <c r="E69" s="82">
        <f t="shared" si="3"/>
        <v>114.72</v>
      </c>
      <c r="F69" s="81">
        <f>(E69*100)/D69</f>
        <v>43.29056603773585</v>
      </c>
    </row>
    <row r="70" spans="1:6" x14ac:dyDescent="0.2">
      <c r="A70" s="53" t="s">
        <v>54</v>
      </c>
      <c r="B70" s="54" t="s">
        <v>55</v>
      </c>
      <c r="C70" s="83">
        <f t="shared" si="3"/>
        <v>265</v>
      </c>
      <c r="D70" s="83">
        <f t="shared" si="3"/>
        <v>265</v>
      </c>
      <c r="E70" s="83">
        <f t="shared" si="3"/>
        <v>114.72</v>
      </c>
      <c r="F70" s="83">
        <f>(E70*100)/D70</f>
        <v>43.29056603773585</v>
      </c>
    </row>
    <row r="71" spans="1:6" x14ac:dyDescent="0.2">
      <c r="A71" s="55" t="s">
        <v>56</v>
      </c>
      <c r="B71" s="56" t="s">
        <v>57</v>
      </c>
      <c r="C71" s="84">
        <v>265</v>
      </c>
      <c r="D71" s="84">
        <v>265</v>
      </c>
      <c r="E71" s="84">
        <v>114.72</v>
      </c>
      <c r="F71" s="84"/>
    </row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2024-07-17T11:24:07Z</cp:lastPrinted>
  <dcterms:created xsi:type="dcterms:W3CDTF">2022-08-12T12:51:27Z</dcterms:created>
  <dcterms:modified xsi:type="dcterms:W3CDTF">2024-07-17T11:25:28Z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