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G8" i="1" l="1"/>
  <c r="H8" i="1"/>
  <c r="G11" i="1"/>
  <c r="H11" i="1"/>
  <c r="H86" i="1"/>
  <c r="G86" i="1"/>
  <c r="H83" i="1"/>
  <c r="G83" i="1"/>
  <c r="H80" i="1"/>
  <c r="G80" i="1"/>
  <c r="H71" i="1"/>
  <c r="G71" i="1"/>
  <c r="H62" i="1"/>
  <c r="G62" i="1"/>
  <c r="H54" i="1"/>
  <c r="G54" i="1"/>
  <c r="H41" i="1"/>
  <c r="H14" i="1"/>
  <c r="H5" i="1"/>
  <c r="G5" i="1"/>
  <c r="G29" i="1" l="1"/>
  <c r="G76" i="1" l="1"/>
  <c r="G77" i="1"/>
  <c r="G78" i="1"/>
  <c r="G75" i="1"/>
  <c r="H74" i="1"/>
  <c r="G69" i="1"/>
  <c r="G67" i="1"/>
  <c r="G68" i="1"/>
  <c r="G66" i="1"/>
  <c r="H65" i="1"/>
  <c r="H57" i="1"/>
  <c r="G57" i="1"/>
  <c r="H50" i="1"/>
  <c r="G46" i="1"/>
  <c r="G47" i="1"/>
  <c r="G48" i="1"/>
  <c r="G45" i="1"/>
  <c r="H44" i="1"/>
  <c r="G39" i="1"/>
  <c r="G38" i="1"/>
  <c r="H37" i="1"/>
  <c r="G34" i="1"/>
  <c r="H32" i="1"/>
  <c r="G28" i="1"/>
  <c r="G27" i="1" s="1"/>
  <c r="H27" i="1"/>
  <c r="H21" i="1"/>
  <c r="H88" i="1" l="1"/>
  <c r="G74" i="1"/>
  <c r="G65" i="1"/>
  <c r="G44" i="1"/>
  <c r="G37" i="1"/>
  <c r="G52" i="1" l="1"/>
  <c r="G42" i="1" l="1"/>
  <c r="G41" i="1" s="1"/>
  <c r="G51" i="1"/>
  <c r="G50" i="1" s="1"/>
  <c r="G33" i="1"/>
  <c r="E88" i="1"/>
  <c r="G14" i="1"/>
  <c r="G32" i="1" l="1"/>
  <c r="G21" i="1"/>
  <c r="G88" i="1" l="1"/>
</calcChain>
</file>

<file path=xl/sharedStrings.xml><?xml version="1.0" encoding="utf-8"?>
<sst xmlns="http://schemas.openxmlformats.org/spreadsheetml/2006/main" count="313" uniqueCount="227">
  <si>
    <t>Red.  br.</t>
  </si>
  <si>
    <t>Predmet nabave</t>
  </si>
  <si>
    <t>Planirano trajanje ugovora o jav.nabavi ili okvir.sporazuma</t>
  </si>
  <si>
    <t>UREDSKI MATERIJAL</t>
  </si>
  <si>
    <t>narudžbenica</t>
  </si>
  <si>
    <t xml:space="preserve">Sklapanje ugovora/        okvirnog sporazuma </t>
  </si>
  <si>
    <t xml:space="preserve">ENERGIJA </t>
  </si>
  <si>
    <t>USL.TELEFONA, POŠTE I PRIJEVOZA</t>
  </si>
  <si>
    <t>Vrsta postupka</t>
  </si>
  <si>
    <t>USL. PROMIDŽBE I INFORMIRANJA</t>
  </si>
  <si>
    <t>ZAKUPNINE I NAJAMNINE</t>
  </si>
  <si>
    <t>u sklopu ugovora o najmu poslov.prostora</t>
  </si>
  <si>
    <t>Stručna literatura</t>
  </si>
  <si>
    <t>Fiksni telefon i internet</t>
  </si>
  <si>
    <t>Pošta</t>
  </si>
  <si>
    <t>Tisak</t>
  </si>
  <si>
    <t>Premije osigur.prijevoz.sredstava</t>
  </si>
  <si>
    <t>Planirani početak postupka</t>
  </si>
  <si>
    <t>Najam fotokop.aparata</t>
  </si>
  <si>
    <t>jednokratno</t>
  </si>
  <si>
    <t>ugovor</t>
  </si>
  <si>
    <t>Sredstva za čišćenje i higijenu</t>
  </si>
  <si>
    <t>3.</t>
  </si>
  <si>
    <t>4.</t>
  </si>
  <si>
    <t>5.</t>
  </si>
  <si>
    <t>6.</t>
  </si>
  <si>
    <t>8.</t>
  </si>
  <si>
    <t>PRIJEVOZNA SREDSTVA</t>
  </si>
  <si>
    <t>4.1.</t>
  </si>
  <si>
    <t>OSTALI NESPOMENUTI RASHODI POSLOVANJA</t>
  </si>
  <si>
    <t>Električna energija</t>
  </si>
  <si>
    <t>Motorni benzin i dizel gorivo</t>
  </si>
  <si>
    <t>Teško ulje (lož ulje za grijanje)</t>
  </si>
  <si>
    <t>2.</t>
  </si>
  <si>
    <t>5.1.</t>
  </si>
  <si>
    <t>5.2.</t>
  </si>
  <si>
    <t>6.1.</t>
  </si>
  <si>
    <t>7.1.</t>
  </si>
  <si>
    <t>SLUŽBENA PUTOVANJA</t>
  </si>
  <si>
    <t>Službena putovanja</t>
  </si>
  <si>
    <t>Nije predmet javne nabave</t>
  </si>
  <si>
    <t>Putni nalog</t>
  </si>
  <si>
    <t>STRUČNO USAVRŠAVANJE ZAPOSLENIKA</t>
  </si>
  <si>
    <t>Seminari, savjetovanja i simpoziji</t>
  </si>
  <si>
    <t>Jednostavna nabava</t>
  </si>
  <si>
    <t>Narudžbenica</t>
  </si>
  <si>
    <t xml:space="preserve">OSTALE NAKNADE TROŠKOVA ZAPOSLENIMA </t>
  </si>
  <si>
    <t>Naknade za korištenje privatnog automobila u službene svrhe</t>
  </si>
  <si>
    <t>Putni nalozi, zahtjevi zaposlenika</t>
  </si>
  <si>
    <t>Pozicija plana</t>
  </si>
  <si>
    <t>Eviden.   broj nabave</t>
  </si>
  <si>
    <t>5.4.</t>
  </si>
  <si>
    <t>1.</t>
  </si>
  <si>
    <t>SITAN INVENTAR I AUTO GUME</t>
  </si>
  <si>
    <t>6.2.</t>
  </si>
  <si>
    <t>Sitan inventar</t>
  </si>
  <si>
    <t xml:space="preserve">Auto gume </t>
  </si>
  <si>
    <t>Javna nabava-okvirni sporazum</t>
  </si>
  <si>
    <t>Mobilni telefoni</t>
  </si>
  <si>
    <t>ugovor po OS</t>
  </si>
  <si>
    <t>USL.TEKUĆEG I INVESTICIJSKOG ODRŽAVANJA</t>
  </si>
  <si>
    <t>9.1.</t>
  </si>
  <si>
    <t>Usl.tek.investicijskog održavanja postrojenja i opreme</t>
  </si>
  <si>
    <t>Usl.tek.investicijskog održavanja prijevoz.sredstava</t>
  </si>
  <si>
    <t>10.1.</t>
  </si>
  <si>
    <t>11.</t>
  </si>
  <si>
    <t>10.</t>
  </si>
  <si>
    <t>11.1.</t>
  </si>
  <si>
    <t>11.2.</t>
  </si>
  <si>
    <t>Javna nabava-okvirni sporazum 12/2020-2</t>
  </si>
  <si>
    <t xml:space="preserve">KOMUNALNE USLUGE </t>
  </si>
  <si>
    <t>Opskrba vodom</t>
  </si>
  <si>
    <t>Iznošenje i odvoz smeća</t>
  </si>
  <si>
    <t>Ostale komunalne usluge</t>
  </si>
  <si>
    <t>Dimnjačarske i ekološke usluge</t>
  </si>
  <si>
    <t>12.</t>
  </si>
  <si>
    <t>12.1.</t>
  </si>
  <si>
    <t>ZDRAVSTVENE I VETERINARSKE USLUGE</t>
  </si>
  <si>
    <t xml:space="preserve">Obvezni i preventivni zdravstveni pregledi zaposlenika </t>
  </si>
  <si>
    <t>12/22</t>
  </si>
  <si>
    <t>14/22</t>
  </si>
  <si>
    <t>15/22</t>
  </si>
  <si>
    <t>16/22</t>
  </si>
  <si>
    <t>Usluge vještačenja</t>
  </si>
  <si>
    <t>Usluge agencija, student.servisa (prijevodi…</t>
  </si>
  <si>
    <t>Ostale intelektualne usluge</t>
  </si>
  <si>
    <t>INTELEKTUALNE I OSOBNE USLUGE</t>
  </si>
  <si>
    <t>15.</t>
  </si>
  <si>
    <t>RAČUNALNE USLUGE</t>
  </si>
  <si>
    <t>15.1.</t>
  </si>
  <si>
    <t>Ostale računalne usluge</t>
  </si>
  <si>
    <t>Nije predme javne nabave</t>
  </si>
  <si>
    <t>16.</t>
  </si>
  <si>
    <t>OSTALE USLUGE</t>
  </si>
  <si>
    <t>16.1.</t>
  </si>
  <si>
    <t>Grafičke i tiskar.usl.,usl.kopiranja i uvezivanja i sl.</t>
  </si>
  <si>
    <t>Usl.pri registraciji prijevoznih sredstava</t>
  </si>
  <si>
    <t>Usluge čišćenja i pranja</t>
  </si>
  <si>
    <t>Ostale nespomenute usluge</t>
  </si>
  <si>
    <t>17.</t>
  </si>
  <si>
    <t>NAKNADE TROŠKOVA OSOBAMA IZVAN RADNOG ODNOSA</t>
  </si>
  <si>
    <t>17.1.</t>
  </si>
  <si>
    <t>Naknade troškova osobama izvan rad.odnosa - svjedoci</t>
  </si>
  <si>
    <t>17/22</t>
  </si>
  <si>
    <t>18/22</t>
  </si>
  <si>
    <t>19/22</t>
  </si>
  <si>
    <t>20/22</t>
  </si>
  <si>
    <t>polica osiguranja/     narudžbenica</t>
  </si>
  <si>
    <t>Javna nabava-okvirni sporazum 7/2021-1</t>
  </si>
  <si>
    <t>Reprezentacija</t>
  </si>
  <si>
    <t>Ostali nespomenuti rashodi poslovanja</t>
  </si>
  <si>
    <t>18.</t>
  </si>
  <si>
    <t>18.1.</t>
  </si>
  <si>
    <t>19.</t>
  </si>
  <si>
    <t>KAMATE ZA PRIMLJENE KREDITE I ZAJMOVE</t>
  </si>
  <si>
    <t>19.1.</t>
  </si>
  <si>
    <t>20.</t>
  </si>
  <si>
    <t>OSTALI FINANCIJSKI RAHODI</t>
  </si>
  <si>
    <t>20.1.</t>
  </si>
  <si>
    <t>Bankarske usluge i usl.platnog prometa</t>
  </si>
  <si>
    <t xml:space="preserve">Prijevozna sredstva u cestovnom prometu </t>
  </si>
  <si>
    <t>21/22</t>
  </si>
  <si>
    <t>22/22</t>
  </si>
  <si>
    <t>23/22</t>
  </si>
  <si>
    <t>24/22</t>
  </si>
  <si>
    <t>25/22</t>
  </si>
  <si>
    <t>26/22</t>
  </si>
  <si>
    <t>Broj.oznaka predmeta nabave CPV</t>
  </si>
  <si>
    <t>80522000-9</t>
  </si>
  <si>
    <t>30192000-1</t>
  </si>
  <si>
    <t>22100000-1</t>
  </si>
  <si>
    <t>39830000-9</t>
  </si>
  <si>
    <t>Uredski materijal, fotkop.papir, ostalo</t>
  </si>
  <si>
    <t>4.2.</t>
  </si>
  <si>
    <t>4.3.</t>
  </si>
  <si>
    <t>4.4.</t>
  </si>
  <si>
    <t>30125110-5</t>
  </si>
  <si>
    <t>Uredski materijal-toneri i tinte</t>
  </si>
  <si>
    <t>4.5.</t>
  </si>
  <si>
    <t>24455000-8</t>
  </si>
  <si>
    <t>Materijal za higijenu i njegu</t>
  </si>
  <si>
    <t>09310000-5</t>
  </si>
  <si>
    <t>09100000-0</t>
  </si>
  <si>
    <t>09000000-3</t>
  </si>
  <si>
    <t>34351100-3</t>
  </si>
  <si>
    <t>64200000-8</t>
  </si>
  <si>
    <t>64212000-5</t>
  </si>
  <si>
    <t>64110000-0</t>
  </si>
  <si>
    <t>50800000-3</t>
  </si>
  <si>
    <t>50112000-3</t>
  </si>
  <si>
    <t>92210000-6</t>
  </si>
  <si>
    <t>30121000-3</t>
  </si>
  <si>
    <t>32550000-3</t>
  </si>
  <si>
    <t>85140000-2</t>
  </si>
  <si>
    <t>22800000-8</t>
  </si>
  <si>
    <t>71631200-2</t>
  </si>
  <si>
    <t>98310000-9</t>
  </si>
  <si>
    <t>98390000-3</t>
  </si>
  <si>
    <t>66514110-0</t>
  </si>
  <si>
    <t>15000000-8</t>
  </si>
  <si>
    <t>03121210-0</t>
  </si>
  <si>
    <t>Rashodi protokola</t>
  </si>
  <si>
    <t>98370000-7</t>
  </si>
  <si>
    <t>27/22</t>
  </si>
  <si>
    <t>34110000-1</t>
  </si>
  <si>
    <t>UKUPNO</t>
  </si>
  <si>
    <t xml:space="preserve">ŽUPANIJSKO DRŽAVNO ODVJETNIŠTVO U SISKU </t>
  </si>
  <si>
    <t xml:space="preserve">   ŽUPANIJSKA DRŽAVNA ODVJETNICA</t>
  </si>
  <si>
    <t>Jadranka Huskić</t>
  </si>
  <si>
    <t>7</t>
  </si>
  <si>
    <t>7.2.</t>
  </si>
  <si>
    <t>7.3.</t>
  </si>
  <si>
    <t>I. kvartal</t>
  </si>
  <si>
    <t>8.1.</t>
  </si>
  <si>
    <t>8.2.</t>
  </si>
  <si>
    <t>9</t>
  </si>
  <si>
    <t>10.2.</t>
  </si>
  <si>
    <t>10.3.</t>
  </si>
  <si>
    <t>10.4.</t>
  </si>
  <si>
    <t>ugovor po OS         010621</t>
  </si>
  <si>
    <t>1.6.2021.</t>
  </si>
  <si>
    <t>31.5.2026.</t>
  </si>
  <si>
    <t xml:space="preserve">Najam telefonske opreme </t>
  </si>
  <si>
    <t xml:space="preserve">ugovor </t>
  </si>
  <si>
    <t>I.kvartal</t>
  </si>
  <si>
    <t>17.2.</t>
  </si>
  <si>
    <t>17.3.</t>
  </si>
  <si>
    <t>17.4.</t>
  </si>
  <si>
    <t>19.2.</t>
  </si>
  <si>
    <t>19.3.</t>
  </si>
  <si>
    <t>19.4.</t>
  </si>
  <si>
    <t xml:space="preserve">Kamate za primljene zajmove od trgov.društava i obrtnika izvan javnog sektora </t>
  </si>
  <si>
    <t>21.</t>
  </si>
  <si>
    <t>21.1.</t>
  </si>
  <si>
    <t>22.</t>
  </si>
  <si>
    <t>22.1.</t>
  </si>
  <si>
    <t>II kvartal</t>
  </si>
  <si>
    <t xml:space="preserve">60 mjeseci                  </t>
  </si>
  <si>
    <t>Financijski plan za 2023.g.</t>
  </si>
  <si>
    <t>Procijenjena vrijednost bez PDV (EUR)</t>
  </si>
  <si>
    <t>Planirana vrijednost nabave s PDV (EUR)</t>
  </si>
  <si>
    <t>1.1.2023.</t>
  </si>
  <si>
    <t>01.04.2022.</t>
  </si>
  <si>
    <t>31.03.2024.</t>
  </si>
  <si>
    <t>13/22</t>
  </si>
  <si>
    <t>1/23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</si>
  <si>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</si>
  <si>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</si>
  <si>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</si>
  <si>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</si>
  <si>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</si>
  <si>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</si>
  <si>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</si>
  <si>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</si>
  <si>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</si>
  <si>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Javna nabava-okvirni sporazum 5/2022-2</t>
  </si>
  <si>
    <t>ugovor br. 113/2023</t>
  </si>
  <si>
    <t>1.2.2023.</t>
  </si>
  <si>
    <t>31.01.2025.</t>
  </si>
  <si>
    <t>11/23</t>
  </si>
  <si>
    <t>Javna nabava-okvirni sporazum 10/2021-1,2</t>
  </si>
  <si>
    <t>1.3.2022.</t>
  </si>
  <si>
    <t>29.02.2024.</t>
  </si>
  <si>
    <t>II.kvartal</t>
  </si>
  <si>
    <t>U Sisku, 31. siječnja 2023.</t>
  </si>
  <si>
    <t>PLAN NABAVE ZA 2023.g.</t>
  </si>
  <si>
    <t>Javna nabava - Okvirni sporazum 8/2021-7; 8/2021-8; 8/2021-9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</si>
</sst>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3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wrapText="1"/>
    </xf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4" fontId="1" fillId="0" borderId="0" xfId="0" applyNumberFormat="1" applyFont="1"/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" fontId="2" fillId="0" borderId="8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/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5" xfId="0" applyNumberFormat="1" applyFont="1" applyBorder="1" applyAlignment="1">
      <alignment horizontal="center"/>
    </xf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0" xfId="0" applyNumberFormat="1" applyFont="1" applyBorder="1"/>
    <xf numFmtId="0" fontId="6" fillId="0" borderId="6" xfId="0" applyFont="1" applyBorder="1" applyAlignment="1">
      <alignment horizontal="left"/>
    </xf>
    <xf numFmtId="0" fontId="7" fillId="0" borderId="0" xfId="0" applyFont="1"/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" fontId="5" fillId="0" borderId="2" xfId="0" applyNumberFormat="1" applyFont="1" applyBorder="1"/>
    <xf numFmtId="4" fontId="5" fillId="0" borderId="1" xfId="0" applyNumberFormat="1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8" fillId="0" borderId="0" xfId="0" applyFont="1"/>
    <xf numFmtId="49" fontId="5" fillId="0" borderId="5" xfId="0" applyNumberFormat="1" applyFont="1" applyBorder="1" applyAlignment="1">
      <alignment horizontal="center"/>
    </xf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4" fontId="5" fillId="0" borderId="8" xfId="0" applyNumberFormat="1" applyFont="1" applyBorder="1"/>
    <xf numFmtId="4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4" fontId="3" fillId="0" borderId="6" xfId="0" applyNumberFormat="1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2" fillId="0" borderId="0" xfId="0" applyFont="1" applyAlignment="1"/>
    <xf numFmtId="0" fontId="5" fillId="0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6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topLeftCell="A85" zoomScaleNormal="100" workbookViewId="0">
      <selection activeCell="V87" sqref="V87"/>
    </sheetView>
  </sheetViews>
  <sheetFormatPr defaultRowHeight="15" x14ac:dyDescent="0.25"/>
  <cols>
    <col min="1" max="1" width="7.42578125" style="22" customWidth="1"/>
    <col min="3" max="3" width="8.85546875" style="48"/>
    <col min="4" max="4" width="11.28515625" style="48" customWidth="1"/>
    <col min="5" max="5" width="10.85546875" customWidth="1"/>
    <col min="6" max="6" width="31.7109375" customWidth="1"/>
    <col min="7" max="8" width="12.140625" style="1" customWidth="1"/>
    <col min="9" max="9" width="21.7109375" customWidth="1"/>
    <col min="10" max="10" width="16" customWidth="1"/>
    <col min="11" max="11" width="10.140625" style="25" customWidth="1"/>
    <col min="12" max="12" width="16.42578125" customWidth="1"/>
  </cols>
  <sheetData>
    <row r="1" spans="1:12" s="24" customFormat="1" ht="12.75" x14ac:dyDescent="0.2">
      <c r="A1" s="69"/>
      <c r="C1" s="70"/>
      <c r="D1" s="70"/>
      <c r="F1" s="142" t="s">
        <v>166</v>
      </c>
      <c r="G1" s="142"/>
      <c r="H1" s="142"/>
      <c r="I1" s="142"/>
      <c r="J1" s="142"/>
      <c r="K1" s="71"/>
    </row>
    <row r="2" spans="1:12" s="24" customFormat="1" ht="12.75" x14ac:dyDescent="0.2">
      <c r="A2" s="69"/>
      <c r="C2" s="70"/>
      <c r="D2" s="70"/>
      <c r="F2" s="144" t="s">
        <v>225</v>
      </c>
      <c r="G2" s="144"/>
      <c r="H2" s="144"/>
      <c r="I2" s="144"/>
      <c r="J2" s="144"/>
      <c r="K2" s="71"/>
    </row>
    <row r="3" spans="1:12" s="24" customFormat="1" ht="70.900000000000006" customHeight="1" x14ac:dyDescent="0.2">
      <c r="A3" s="72" t="s">
        <v>0</v>
      </c>
      <c r="B3" s="72" t="s">
        <v>49</v>
      </c>
      <c r="C3" s="73" t="s">
        <v>50</v>
      </c>
      <c r="D3" s="73" t="s">
        <v>127</v>
      </c>
      <c r="E3" s="72" t="s">
        <v>198</v>
      </c>
      <c r="F3" s="72" t="s">
        <v>1</v>
      </c>
      <c r="G3" s="74" t="s">
        <v>199</v>
      </c>
      <c r="H3" s="74" t="s">
        <v>200</v>
      </c>
      <c r="I3" s="72" t="s">
        <v>8</v>
      </c>
      <c r="J3" s="72" t="s">
        <v>5</v>
      </c>
      <c r="K3" s="75" t="s">
        <v>17</v>
      </c>
      <c r="L3" s="76" t="s">
        <v>2</v>
      </c>
    </row>
    <row r="4" spans="1:12" s="24" customFormat="1" ht="15.6" customHeight="1" x14ac:dyDescent="0.2">
      <c r="A4" s="77"/>
      <c r="B4" s="77"/>
      <c r="C4" s="78"/>
      <c r="D4" s="78"/>
      <c r="E4" s="77"/>
      <c r="F4" s="77"/>
      <c r="G4" s="79"/>
      <c r="H4" s="79"/>
      <c r="I4" s="77"/>
      <c r="J4" s="77"/>
      <c r="K4" s="80"/>
      <c r="L4" s="81"/>
    </row>
    <row r="5" spans="1:12" s="24" customFormat="1" ht="15.6" customHeight="1" x14ac:dyDescent="0.2">
      <c r="A5" s="77" t="s">
        <v>52</v>
      </c>
      <c r="B5" s="77"/>
      <c r="C5" s="78"/>
      <c r="D5" s="78"/>
      <c r="E5" s="79">
        <v>3185</v>
      </c>
      <c r="F5" s="77" t="s">
        <v>38</v>
      </c>
      <c r="G5" s="79">
        <f>G6</f>
        <v>3185</v>
      </c>
      <c r="H5" s="79">
        <f>H6</f>
        <v>3185</v>
      </c>
      <c r="I5" s="77"/>
      <c r="J5" s="77"/>
      <c r="K5" s="80"/>
      <c r="L5" s="81"/>
    </row>
    <row r="6" spans="1:12" s="24" customFormat="1" ht="25.15" customHeight="1" x14ac:dyDescent="0.2">
      <c r="A6" s="50"/>
      <c r="B6" s="50">
        <v>32111</v>
      </c>
      <c r="C6" s="82"/>
      <c r="D6" s="82"/>
      <c r="E6" s="83"/>
      <c r="F6" s="50" t="s">
        <v>39</v>
      </c>
      <c r="G6" s="83">
        <v>3185</v>
      </c>
      <c r="H6" s="83">
        <v>3185</v>
      </c>
      <c r="I6" s="50" t="s">
        <v>40</v>
      </c>
      <c r="J6" s="50" t="s">
        <v>41</v>
      </c>
      <c r="K6" s="53" t="s">
        <v>201</v>
      </c>
      <c r="L6" s="10"/>
    </row>
    <row r="7" spans="1:12" s="24" customFormat="1" ht="16.899999999999999" customHeight="1" x14ac:dyDescent="0.2">
      <c r="A7" s="51"/>
      <c r="B7" s="51"/>
      <c r="C7" s="84"/>
      <c r="D7" s="84"/>
      <c r="E7" s="85"/>
      <c r="F7" s="51"/>
      <c r="G7" s="85"/>
      <c r="H7" s="85"/>
      <c r="I7" s="51"/>
      <c r="J7" s="51"/>
      <c r="K7" s="31"/>
      <c r="L7" s="14"/>
    </row>
    <row r="8" spans="1:12" s="86" customFormat="1" ht="27" customHeight="1" x14ac:dyDescent="0.2">
      <c r="A8" s="77" t="s">
        <v>33</v>
      </c>
      <c r="B8" s="77"/>
      <c r="C8" s="78"/>
      <c r="D8" s="78"/>
      <c r="E8" s="79">
        <v>398</v>
      </c>
      <c r="F8" s="77" t="s">
        <v>42</v>
      </c>
      <c r="G8" s="79">
        <f>G9</f>
        <v>398</v>
      </c>
      <c r="H8" s="79">
        <f>H9</f>
        <v>398</v>
      </c>
      <c r="I8" s="77"/>
      <c r="J8" s="77"/>
      <c r="K8" s="80"/>
      <c r="L8" s="81"/>
    </row>
    <row r="9" spans="1:12" s="24" customFormat="1" ht="14.45" customHeight="1" x14ac:dyDescent="0.2">
      <c r="A9" s="50"/>
      <c r="B9" s="50">
        <v>32131</v>
      </c>
      <c r="C9" s="82" t="s">
        <v>205</v>
      </c>
      <c r="D9" s="82" t="s">
        <v>128</v>
      </c>
      <c r="E9" s="83"/>
      <c r="F9" s="50" t="s">
        <v>43</v>
      </c>
      <c r="G9" s="83">
        <v>398</v>
      </c>
      <c r="H9" s="83">
        <v>398</v>
      </c>
      <c r="I9" s="50" t="s">
        <v>44</v>
      </c>
      <c r="J9" s="50" t="s">
        <v>45</v>
      </c>
      <c r="K9" s="52" t="s">
        <v>201</v>
      </c>
      <c r="L9" s="10"/>
    </row>
    <row r="10" spans="1:12" s="24" customFormat="1" ht="14.45" customHeight="1" x14ac:dyDescent="0.2">
      <c r="A10" s="51"/>
      <c r="B10" s="51"/>
      <c r="C10" s="84"/>
      <c r="D10" s="84"/>
      <c r="E10" s="85"/>
      <c r="F10" s="51"/>
      <c r="G10" s="85"/>
      <c r="H10" s="85"/>
      <c r="I10" s="51"/>
      <c r="J10" s="51"/>
      <c r="K10" s="31"/>
      <c r="L10" s="14"/>
    </row>
    <row r="11" spans="1:12" s="86" customFormat="1" ht="27.6" customHeight="1" x14ac:dyDescent="0.2">
      <c r="A11" s="77" t="s">
        <v>22</v>
      </c>
      <c r="B11" s="77"/>
      <c r="C11" s="78"/>
      <c r="D11" s="78"/>
      <c r="E11" s="79">
        <v>133</v>
      </c>
      <c r="F11" s="77" t="s">
        <v>46</v>
      </c>
      <c r="G11" s="79">
        <f>G12</f>
        <v>133</v>
      </c>
      <c r="H11" s="79">
        <f>H12</f>
        <v>133</v>
      </c>
      <c r="I11" s="77"/>
      <c r="J11" s="77"/>
      <c r="K11" s="80"/>
      <c r="L11" s="81"/>
    </row>
    <row r="12" spans="1:12" s="24" customFormat="1" ht="38.25" x14ac:dyDescent="0.2">
      <c r="A12" s="50"/>
      <c r="B12" s="50">
        <v>32141</v>
      </c>
      <c r="C12" s="82"/>
      <c r="D12" s="82"/>
      <c r="E12" s="83"/>
      <c r="F12" s="50" t="s">
        <v>47</v>
      </c>
      <c r="G12" s="83">
        <v>133</v>
      </c>
      <c r="H12" s="83">
        <v>133</v>
      </c>
      <c r="I12" s="50" t="s">
        <v>40</v>
      </c>
      <c r="J12" s="50" t="s">
        <v>48</v>
      </c>
      <c r="K12" s="52" t="s">
        <v>201</v>
      </c>
      <c r="L12" s="10"/>
    </row>
    <row r="13" spans="1:12" s="86" customFormat="1" ht="13.15" customHeight="1" x14ac:dyDescent="0.2">
      <c r="A13" s="84"/>
      <c r="B13" s="51"/>
      <c r="C13" s="84"/>
      <c r="D13" s="84"/>
      <c r="E13" s="85"/>
      <c r="F13" s="51"/>
      <c r="G13" s="85"/>
      <c r="H13" s="85"/>
      <c r="I13" s="51"/>
      <c r="J13" s="51"/>
      <c r="K13" s="31"/>
      <c r="L13" s="14"/>
    </row>
    <row r="14" spans="1:12" s="24" customFormat="1" ht="17.25" customHeight="1" x14ac:dyDescent="0.2">
      <c r="A14" s="87" t="s">
        <v>23</v>
      </c>
      <c r="B14" s="5">
        <v>3221</v>
      </c>
      <c r="C14" s="47"/>
      <c r="D14" s="47"/>
      <c r="E14" s="6">
        <v>7300</v>
      </c>
      <c r="F14" s="7" t="s">
        <v>3</v>
      </c>
      <c r="G14" s="6">
        <f>SUM(G15:G19)</f>
        <v>5840</v>
      </c>
      <c r="H14" s="6">
        <f>SUM(H15:H19)</f>
        <v>7300</v>
      </c>
      <c r="I14" s="8"/>
      <c r="J14" s="5"/>
      <c r="K14" s="27"/>
      <c r="L14" s="5"/>
    </row>
    <row r="15" spans="1:12" s="24" customFormat="1" ht="18" customHeight="1" x14ac:dyDescent="0.2">
      <c r="A15" s="33" t="s">
        <v>28</v>
      </c>
      <c r="B15" s="2">
        <v>32211</v>
      </c>
      <c r="C15" s="33" t="s">
        <v>206</v>
      </c>
      <c r="D15" s="33" t="s">
        <v>129</v>
      </c>
      <c r="E15" s="3"/>
      <c r="F15" s="23" t="s">
        <v>132</v>
      </c>
      <c r="G15" s="3">
        <v>2600</v>
      </c>
      <c r="H15" s="3">
        <v>3250</v>
      </c>
      <c r="I15" s="50" t="s">
        <v>44</v>
      </c>
      <c r="J15" s="50" t="s">
        <v>4</v>
      </c>
      <c r="K15" s="23" t="s">
        <v>201</v>
      </c>
      <c r="L15" s="2"/>
    </row>
    <row r="16" spans="1:12" s="24" customFormat="1" ht="18" customHeight="1" x14ac:dyDescent="0.2">
      <c r="A16" s="33" t="s">
        <v>133</v>
      </c>
      <c r="B16" s="2">
        <v>32211</v>
      </c>
      <c r="C16" s="33" t="s">
        <v>207</v>
      </c>
      <c r="D16" s="33" t="s">
        <v>136</v>
      </c>
      <c r="E16" s="3"/>
      <c r="F16" s="23" t="s">
        <v>137</v>
      </c>
      <c r="G16" s="3">
        <v>340</v>
      </c>
      <c r="H16" s="3">
        <v>425</v>
      </c>
      <c r="I16" s="50" t="s">
        <v>44</v>
      </c>
      <c r="J16" s="50" t="s">
        <v>4</v>
      </c>
      <c r="K16" s="23" t="s">
        <v>201</v>
      </c>
      <c r="L16" s="2"/>
    </row>
    <row r="17" spans="1:12" s="24" customFormat="1" ht="12.75" x14ac:dyDescent="0.2">
      <c r="A17" s="33" t="s">
        <v>134</v>
      </c>
      <c r="B17" s="2">
        <v>32212</v>
      </c>
      <c r="C17" s="33" t="s">
        <v>208</v>
      </c>
      <c r="D17" s="33" t="s">
        <v>130</v>
      </c>
      <c r="E17" s="3"/>
      <c r="F17" s="2" t="s">
        <v>12</v>
      </c>
      <c r="G17" s="3">
        <v>1100</v>
      </c>
      <c r="H17" s="3">
        <v>1375</v>
      </c>
      <c r="I17" s="55" t="s">
        <v>44</v>
      </c>
      <c r="J17" s="55" t="s">
        <v>4</v>
      </c>
      <c r="K17" s="23" t="s">
        <v>201</v>
      </c>
      <c r="L17" s="2"/>
    </row>
    <row r="18" spans="1:12" s="24" customFormat="1" ht="12.75" x14ac:dyDescent="0.2">
      <c r="A18" s="33" t="s">
        <v>135</v>
      </c>
      <c r="B18" s="2">
        <v>32214</v>
      </c>
      <c r="C18" s="33" t="s">
        <v>209</v>
      </c>
      <c r="D18" s="33" t="s">
        <v>131</v>
      </c>
      <c r="E18" s="3"/>
      <c r="F18" s="2" t="s">
        <v>21</v>
      </c>
      <c r="G18" s="3">
        <v>500</v>
      </c>
      <c r="H18" s="3">
        <v>625</v>
      </c>
      <c r="I18" s="55" t="s">
        <v>44</v>
      </c>
      <c r="J18" s="55" t="s">
        <v>4</v>
      </c>
      <c r="K18" s="23" t="s">
        <v>201</v>
      </c>
      <c r="L18" s="2"/>
    </row>
    <row r="19" spans="1:12" s="24" customFormat="1" ht="12.75" x14ac:dyDescent="0.2">
      <c r="A19" s="33" t="s">
        <v>138</v>
      </c>
      <c r="B19" s="2">
        <v>32216</v>
      </c>
      <c r="C19" s="33" t="s">
        <v>210</v>
      </c>
      <c r="D19" s="33" t="s">
        <v>139</v>
      </c>
      <c r="E19" s="3"/>
      <c r="F19" s="2" t="s">
        <v>140</v>
      </c>
      <c r="G19" s="3">
        <v>1300</v>
      </c>
      <c r="H19" s="3">
        <v>1625</v>
      </c>
      <c r="I19" s="55" t="s">
        <v>44</v>
      </c>
      <c r="J19" s="55" t="s">
        <v>4</v>
      </c>
      <c r="K19" s="23" t="s">
        <v>201</v>
      </c>
      <c r="L19" s="2"/>
    </row>
    <row r="20" spans="1:12" s="24" customFormat="1" ht="12.75" x14ac:dyDescent="0.2">
      <c r="A20" s="34"/>
      <c r="B20" s="12"/>
      <c r="C20" s="34"/>
      <c r="D20" s="34"/>
      <c r="E20" s="13"/>
      <c r="F20" s="12"/>
      <c r="G20" s="13"/>
      <c r="H20" s="13"/>
      <c r="I20" s="19"/>
      <c r="J20" s="12"/>
      <c r="K20" s="26"/>
      <c r="L20" s="12"/>
    </row>
    <row r="21" spans="1:12" s="24" customFormat="1" ht="18.75" customHeight="1" x14ac:dyDescent="0.2">
      <c r="A21" s="35" t="s">
        <v>24</v>
      </c>
      <c r="B21" s="5">
        <v>3223</v>
      </c>
      <c r="C21" s="47"/>
      <c r="D21" s="47"/>
      <c r="E21" s="6">
        <v>7300</v>
      </c>
      <c r="F21" s="7" t="s">
        <v>6</v>
      </c>
      <c r="G21" s="6">
        <f>SUM(G22:G24)</f>
        <v>6128.84</v>
      </c>
      <c r="H21" s="6">
        <f>SUM(H22:H24)</f>
        <v>7300</v>
      </c>
      <c r="I21" s="8"/>
      <c r="J21" s="5"/>
      <c r="K21" s="27"/>
      <c r="L21" s="5"/>
    </row>
    <row r="22" spans="1:12" s="88" customFormat="1" ht="40.5" customHeight="1" x14ac:dyDescent="0.2">
      <c r="A22" s="59" t="s">
        <v>34</v>
      </c>
      <c r="B22" s="60">
        <v>32231</v>
      </c>
      <c r="C22" s="59"/>
      <c r="D22" s="59" t="s">
        <v>141</v>
      </c>
      <c r="E22" s="61"/>
      <c r="F22" s="60" t="s">
        <v>30</v>
      </c>
      <c r="G22" s="61">
        <v>3008.84</v>
      </c>
      <c r="H22" s="61">
        <v>3400</v>
      </c>
      <c r="I22" s="62"/>
      <c r="J22" s="63" t="s">
        <v>11</v>
      </c>
      <c r="K22" s="64" t="s">
        <v>201</v>
      </c>
      <c r="L22" s="62"/>
    </row>
    <row r="23" spans="1:12" s="88" customFormat="1" ht="38.25" x14ac:dyDescent="0.2">
      <c r="A23" s="59" t="s">
        <v>35</v>
      </c>
      <c r="B23" s="60">
        <v>32234</v>
      </c>
      <c r="C23" s="59" t="s">
        <v>211</v>
      </c>
      <c r="D23" s="59" t="s">
        <v>142</v>
      </c>
      <c r="E23" s="61"/>
      <c r="F23" s="60" t="s">
        <v>31</v>
      </c>
      <c r="G23" s="61">
        <v>1920</v>
      </c>
      <c r="H23" s="61">
        <v>2400</v>
      </c>
      <c r="I23" s="65" t="s">
        <v>226</v>
      </c>
      <c r="J23" s="92" t="s">
        <v>59</v>
      </c>
      <c r="K23" s="64" t="s">
        <v>202</v>
      </c>
      <c r="L23" s="141" t="s">
        <v>203</v>
      </c>
    </row>
    <row r="24" spans="1:12" s="88" customFormat="1" ht="38.25" customHeight="1" x14ac:dyDescent="0.2">
      <c r="A24" s="59" t="s">
        <v>51</v>
      </c>
      <c r="B24" s="60">
        <v>32239</v>
      </c>
      <c r="C24" s="59"/>
      <c r="D24" s="59" t="s">
        <v>143</v>
      </c>
      <c r="E24" s="61"/>
      <c r="F24" s="60" t="s">
        <v>32</v>
      </c>
      <c r="G24" s="61">
        <v>1200</v>
      </c>
      <c r="H24" s="61">
        <v>1500</v>
      </c>
      <c r="I24" s="62"/>
      <c r="J24" s="63" t="s">
        <v>11</v>
      </c>
      <c r="K24" s="64" t="s">
        <v>201</v>
      </c>
      <c r="L24" s="62"/>
    </row>
    <row r="25" spans="1:12" s="24" customFormat="1" ht="17.25" customHeight="1" x14ac:dyDescent="0.2">
      <c r="A25" s="36"/>
      <c r="B25" s="12"/>
      <c r="C25" s="34"/>
      <c r="D25" s="34"/>
      <c r="E25" s="13"/>
      <c r="F25" s="12"/>
      <c r="G25" s="13"/>
      <c r="H25" s="13"/>
      <c r="I25" s="19"/>
      <c r="J25" s="20"/>
      <c r="K25" s="29"/>
      <c r="L25" s="19"/>
    </row>
    <row r="26" spans="1:12" s="12" customFormat="1" ht="14.45" customHeight="1" x14ac:dyDescent="0.2">
      <c r="A26" s="34"/>
      <c r="C26" s="34"/>
      <c r="D26" s="34"/>
      <c r="E26" s="13"/>
      <c r="F26" s="14"/>
      <c r="G26" s="13"/>
      <c r="H26" s="13"/>
      <c r="I26" s="19"/>
      <c r="J26" s="51"/>
      <c r="K26" s="29"/>
      <c r="L26" s="19"/>
    </row>
    <row r="27" spans="1:12" s="86" customFormat="1" ht="17.25" customHeight="1" x14ac:dyDescent="0.2">
      <c r="A27" s="47" t="s">
        <v>25</v>
      </c>
      <c r="B27" s="5">
        <v>3225</v>
      </c>
      <c r="C27" s="47"/>
      <c r="D27" s="47"/>
      <c r="E27" s="6">
        <v>730</v>
      </c>
      <c r="F27" s="5" t="s">
        <v>53</v>
      </c>
      <c r="G27" s="6">
        <f>SUM(G28:G29)</f>
        <v>584</v>
      </c>
      <c r="H27" s="6">
        <f>SUM(H28:H29)</f>
        <v>730</v>
      </c>
      <c r="I27" s="8"/>
      <c r="J27" s="89"/>
      <c r="K27" s="90"/>
      <c r="L27" s="8"/>
    </row>
    <row r="28" spans="1:12" s="24" customFormat="1" ht="17.25" customHeight="1" x14ac:dyDescent="0.2">
      <c r="A28" s="33" t="s">
        <v>36</v>
      </c>
      <c r="B28" s="2">
        <v>32251</v>
      </c>
      <c r="C28" s="33" t="s">
        <v>212</v>
      </c>
      <c r="D28" s="33" t="s">
        <v>129</v>
      </c>
      <c r="E28" s="3"/>
      <c r="F28" s="2" t="s">
        <v>55</v>
      </c>
      <c r="G28" s="3">
        <f>SUM(H28-H28*20%)</f>
        <v>184</v>
      </c>
      <c r="H28" s="3">
        <v>230</v>
      </c>
      <c r="I28" s="4" t="s">
        <v>44</v>
      </c>
      <c r="J28" s="9" t="s">
        <v>4</v>
      </c>
      <c r="K28" s="28" t="s">
        <v>201</v>
      </c>
      <c r="L28" s="4"/>
    </row>
    <row r="29" spans="1:12" s="24" customFormat="1" ht="17.25" customHeight="1" x14ac:dyDescent="0.2">
      <c r="A29" s="33" t="s">
        <v>54</v>
      </c>
      <c r="B29" s="2">
        <v>32252</v>
      </c>
      <c r="C29" s="33" t="s">
        <v>213</v>
      </c>
      <c r="D29" s="33" t="s">
        <v>144</v>
      </c>
      <c r="E29" s="3"/>
      <c r="F29" s="2" t="s">
        <v>56</v>
      </c>
      <c r="G29" s="3">
        <f>SUM(H29-H29*20%)</f>
        <v>400</v>
      </c>
      <c r="H29" s="3">
        <v>500</v>
      </c>
      <c r="I29" s="4" t="s">
        <v>44</v>
      </c>
      <c r="J29" s="9" t="s">
        <v>4</v>
      </c>
      <c r="K29" s="28" t="s">
        <v>201</v>
      </c>
      <c r="L29" s="4"/>
    </row>
    <row r="30" spans="1:12" s="12" customFormat="1" ht="14.45" customHeight="1" x14ac:dyDescent="0.2">
      <c r="A30" s="34"/>
      <c r="C30" s="34"/>
      <c r="D30" s="34"/>
      <c r="E30" s="13"/>
      <c r="F30" s="14"/>
      <c r="G30" s="13"/>
      <c r="H30" s="13"/>
      <c r="I30" s="19"/>
      <c r="J30" s="51"/>
      <c r="K30" s="29"/>
      <c r="L30" s="19"/>
    </row>
    <row r="31" spans="1:12" s="24" customFormat="1" ht="12.75" x14ac:dyDescent="0.2">
      <c r="A31" s="34"/>
      <c r="B31" s="12"/>
      <c r="C31" s="34"/>
      <c r="D31" s="34"/>
      <c r="E31" s="13"/>
      <c r="F31" s="12"/>
      <c r="G31" s="13"/>
      <c r="H31" s="13"/>
      <c r="I31" s="19"/>
      <c r="J31" s="12"/>
      <c r="K31" s="40"/>
      <c r="L31" s="12"/>
    </row>
    <row r="32" spans="1:12" s="86" customFormat="1" ht="12.75" x14ac:dyDescent="0.2">
      <c r="A32" s="47" t="s">
        <v>169</v>
      </c>
      <c r="B32" s="7">
        <v>3231</v>
      </c>
      <c r="C32" s="47"/>
      <c r="D32" s="47"/>
      <c r="E32" s="91">
        <v>4778</v>
      </c>
      <c r="F32" s="7" t="s">
        <v>7</v>
      </c>
      <c r="G32" s="6">
        <f>SUM(G33:G35)</f>
        <v>4485.74</v>
      </c>
      <c r="H32" s="91">
        <f>SUM(H33:H35)</f>
        <v>4778</v>
      </c>
      <c r="I32" s="7"/>
      <c r="J32" s="7"/>
      <c r="K32" s="40"/>
      <c r="L32" s="7"/>
    </row>
    <row r="33" spans="1:12" s="88" customFormat="1" ht="29.25" customHeight="1" x14ac:dyDescent="0.2">
      <c r="A33" s="59" t="s">
        <v>37</v>
      </c>
      <c r="B33" s="60">
        <v>32311</v>
      </c>
      <c r="C33" s="59" t="s">
        <v>214</v>
      </c>
      <c r="D33" s="59" t="s">
        <v>145</v>
      </c>
      <c r="E33" s="60"/>
      <c r="F33" s="60" t="s">
        <v>13</v>
      </c>
      <c r="G33" s="61">
        <f t="shared" ref="G33:G52" si="0">SUM(H33-H33*20%)</f>
        <v>1011.2239999999999</v>
      </c>
      <c r="H33" s="61">
        <v>1264.03</v>
      </c>
      <c r="I33" s="92" t="s">
        <v>57</v>
      </c>
      <c r="J33" s="67" t="s">
        <v>20</v>
      </c>
      <c r="K33" s="68" t="s">
        <v>172</v>
      </c>
      <c r="L33" s="60"/>
    </row>
    <row r="34" spans="1:12" s="88" customFormat="1" ht="28.15" customHeight="1" x14ac:dyDescent="0.2">
      <c r="A34" s="66" t="s">
        <v>170</v>
      </c>
      <c r="B34" s="60">
        <v>32311</v>
      </c>
      <c r="C34" s="59" t="s">
        <v>219</v>
      </c>
      <c r="D34" s="59" t="s">
        <v>146</v>
      </c>
      <c r="E34" s="60"/>
      <c r="F34" s="60" t="s">
        <v>58</v>
      </c>
      <c r="G34" s="61">
        <f t="shared" si="0"/>
        <v>106.136</v>
      </c>
      <c r="H34" s="61">
        <v>132.66999999999999</v>
      </c>
      <c r="I34" s="93" t="s">
        <v>215</v>
      </c>
      <c r="J34" s="67" t="s">
        <v>216</v>
      </c>
      <c r="K34" s="68" t="s">
        <v>217</v>
      </c>
      <c r="L34" s="60" t="s">
        <v>218</v>
      </c>
    </row>
    <row r="35" spans="1:12" s="88" customFormat="1" ht="28.5" customHeight="1" x14ac:dyDescent="0.2">
      <c r="A35" s="59" t="s">
        <v>171</v>
      </c>
      <c r="B35" s="60">
        <v>32313</v>
      </c>
      <c r="C35" s="59" t="s">
        <v>79</v>
      </c>
      <c r="D35" s="59" t="s">
        <v>147</v>
      </c>
      <c r="E35" s="60"/>
      <c r="F35" s="60" t="s">
        <v>14</v>
      </c>
      <c r="G35" s="61">
        <v>3368.38</v>
      </c>
      <c r="H35" s="61">
        <v>3381.3</v>
      </c>
      <c r="I35" s="93" t="s">
        <v>220</v>
      </c>
      <c r="J35" s="62" t="s">
        <v>59</v>
      </c>
      <c r="K35" s="68" t="s">
        <v>221</v>
      </c>
      <c r="L35" s="67" t="s">
        <v>222</v>
      </c>
    </row>
    <row r="36" spans="1:12" s="24" customFormat="1" ht="16.5" customHeight="1" x14ac:dyDescent="0.2">
      <c r="A36" s="34"/>
      <c r="B36" s="12"/>
      <c r="C36" s="34"/>
      <c r="D36" s="34"/>
      <c r="E36" s="12"/>
      <c r="F36" s="12"/>
      <c r="G36" s="13"/>
      <c r="H36" s="13"/>
      <c r="I36" s="12"/>
      <c r="J36" s="19"/>
      <c r="K36" s="31"/>
      <c r="L36" s="14"/>
    </row>
    <row r="37" spans="1:12" s="86" customFormat="1" ht="30.6" customHeight="1" x14ac:dyDescent="0.2">
      <c r="A37" s="47" t="s">
        <v>26</v>
      </c>
      <c r="B37" s="5">
        <v>3232</v>
      </c>
      <c r="C37" s="47"/>
      <c r="D37" s="47"/>
      <c r="E37" s="6">
        <v>956</v>
      </c>
      <c r="F37" s="81" t="s">
        <v>60</v>
      </c>
      <c r="G37" s="6">
        <f>SUM(G38:G39)</f>
        <v>764.8</v>
      </c>
      <c r="H37" s="6">
        <f>SUM(H38:H39)</f>
        <v>956</v>
      </c>
      <c r="I37" s="5"/>
      <c r="J37" s="8"/>
      <c r="K37" s="80"/>
      <c r="L37" s="81"/>
    </row>
    <row r="38" spans="1:12" s="24" customFormat="1" ht="25.15" customHeight="1" x14ac:dyDescent="0.2">
      <c r="A38" s="33" t="s">
        <v>173</v>
      </c>
      <c r="B38" s="2">
        <v>32322</v>
      </c>
      <c r="C38" s="33" t="s">
        <v>204</v>
      </c>
      <c r="D38" s="33" t="s">
        <v>148</v>
      </c>
      <c r="E38" s="2"/>
      <c r="F38" s="10" t="s">
        <v>62</v>
      </c>
      <c r="G38" s="3">
        <f>SUM(H38-H38*20%)</f>
        <v>440</v>
      </c>
      <c r="H38" s="3">
        <v>550</v>
      </c>
      <c r="I38" s="2" t="s">
        <v>44</v>
      </c>
      <c r="J38" s="4" t="s">
        <v>4</v>
      </c>
      <c r="K38" s="53" t="s">
        <v>201</v>
      </c>
      <c r="L38" s="10"/>
    </row>
    <row r="39" spans="1:12" s="24" customFormat="1" ht="27.6" customHeight="1" x14ac:dyDescent="0.2">
      <c r="A39" s="33" t="s">
        <v>174</v>
      </c>
      <c r="B39" s="2">
        <v>32323</v>
      </c>
      <c r="C39" s="33" t="s">
        <v>80</v>
      </c>
      <c r="D39" s="33" t="s">
        <v>149</v>
      </c>
      <c r="E39" s="2"/>
      <c r="F39" s="10" t="s">
        <v>63</v>
      </c>
      <c r="G39" s="3">
        <f>SUM(H39-H39*20%)</f>
        <v>324.8</v>
      </c>
      <c r="H39" s="3">
        <v>406</v>
      </c>
      <c r="I39" s="2" t="s">
        <v>44</v>
      </c>
      <c r="J39" s="4" t="s">
        <v>4</v>
      </c>
      <c r="K39" s="53" t="s">
        <v>201</v>
      </c>
      <c r="L39" s="10"/>
    </row>
    <row r="40" spans="1:12" s="24" customFormat="1" ht="12.75" x14ac:dyDescent="0.2">
      <c r="A40" s="38"/>
      <c r="B40" s="12"/>
      <c r="C40" s="34"/>
      <c r="D40" s="34"/>
      <c r="E40" s="12"/>
      <c r="F40" s="12"/>
      <c r="G40" s="13"/>
      <c r="H40" s="13"/>
      <c r="I40" s="14"/>
      <c r="J40" s="12"/>
      <c r="K40" s="26"/>
      <c r="L40" s="12"/>
    </row>
    <row r="41" spans="1:12" s="99" customFormat="1" ht="12.75" x14ac:dyDescent="0.2">
      <c r="A41" s="94" t="s">
        <v>175</v>
      </c>
      <c r="B41" s="95">
        <v>3233</v>
      </c>
      <c r="C41" s="94"/>
      <c r="D41" s="94"/>
      <c r="E41" s="96">
        <v>265</v>
      </c>
      <c r="F41" s="95" t="s">
        <v>9</v>
      </c>
      <c r="G41" s="97">
        <f>G42</f>
        <v>212</v>
      </c>
      <c r="H41" s="97">
        <f>H42</f>
        <v>265</v>
      </c>
      <c r="I41" s="95"/>
      <c r="J41" s="95"/>
      <c r="K41" s="98"/>
      <c r="L41" s="95"/>
    </row>
    <row r="42" spans="1:12" s="106" customFormat="1" ht="12.75" x14ac:dyDescent="0.2">
      <c r="A42" s="100" t="s">
        <v>61</v>
      </c>
      <c r="B42" s="101">
        <v>32332</v>
      </c>
      <c r="C42" s="100" t="s">
        <v>81</v>
      </c>
      <c r="D42" s="100" t="s">
        <v>150</v>
      </c>
      <c r="E42" s="101"/>
      <c r="F42" s="101" t="s">
        <v>15</v>
      </c>
      <c r="G42" s="102">
        <f t="shared" si="0"/>
        <v>212</v>
      </c>
      <c r="H42" s="103">
        <v>265</v>
      </c>
      <c r="I42" s="104" t="s">
        <v>44</v>
      </c>
      <c r="J42" s="101" t="s">
        <v>4</v>
      </c>
      <c r="K42" s="105" t="s">
        <v>201</v>
      </c>
      <c r="L42" s="101" t="s">
        <v>19</v>
      </c>
    </row>
    <row r="43" spans="1:12" s="106" customFormat="1" ht="12.75" x14ac:dyDescent="0.2">
      <c r="A43" s="107"/>
      <c r="B43" s="108"/>
      <c r="C43" s="109"/>
      <c r="D43" s="109"/>
      <c r="E43" s="108"/>
      <c r="F43" s="108"/>
      <c r="G43" s="110"/>
      <c r="H43" s="111"/>
      <c r="I43" s="112"/>
      <c r="J43" s="108"/>
      <c r="K43" s="40"/>
      <c r="L43" s="108"/>
    </row>
    <row r="44" spans="1:12" s="99" customFormat="1" ht="12.75" x14ac:dyDescent="0.2">
      <c r="A44" s="113" t="s">
        <v>66</v>
      </c>
      <c r="B44" s="114">
        <v>3234</v>
      </c>
      <c r="C44" s="115"/>
      <c r="D44" s="115"/>
      <c r="E44" s="97">
        <v>4380</v>
      </c>
      <c r="F44" s="114" t="s">
        <v>70</v>
      </c>
      <c r="G44" s="97">
        <f>SUM(G45:G48)</f>
        <v>3504</v>
      </c>
      <c r="H44" s="97">
        <f>SUM(H45:H48)</f>
        <v>4380</v>
      </c>
      <c r="I44" s="116"/>
      <c r="J44" s="114"/>
      <c r="K44" s="117"/>
      <c r="L44" s="114"/>
    </row>
    <row r="45" spans="1:12" s="106" customFormat="1" ht="16.899999999999999" customHeight="1" x14ac:dyDescent="0.2">
      <c r="A45" s="118" t="s">
        <v>64</v>
      </c>
      <c r="B45" s="119">
        <v>32341</v>
      </c>
      <c r="C45" s="118"/>
      <c r="D45" s="118"/>
      <c r="E45" s="119"/>
      <c r="F45" s="119" t="s">
        <v>71</v>
      </c>
      <c r="G45" s="103">
        <f>SUM(H45-H45*20%)</f>
        <v>536</v>
      </c>
      <c r="H45" s="103">
        <v>670</v>
      </c>
      <c r="I45" s="120" t="s">
        <v>40</v>
      </c>
      <c r="J45" s="119"/>
      <c r="K45" s="30" t="s">
        <v>201</v>
      </c>
      <c r="L45" s="119"/>
    </row>
    <row r="46" spans="1:12" s="106" customFormat="1" ht="13.9" customHeight="1" x14ac:dyDescent="0.2">
      <c r="A46" s="118" t="s">
        <v>176</v>
      </c>
      <c r="B46" s="119">
        <v>32342</v>
      </c>
      <c r="C46" s="118"/>
      <c r="D46" s="118"/>
      <c r="E46" s="119"/>
      <c r="F46" s="119" t="s">
        <v>72</v>
      </c>
      <c r="G46" s="103">
        <f t="shared" ref="G46:G48" si="1">SUM(H46-H46*20%)</f>
        <v>408</v>
      </c>
      <c r="H46" s="103">
        <v>510</v>
      </c>
      <c r="I46" s="120" t="s">
        <v>40</v>
      </c>
      <c r="J46" s="119"/>
      <c r="K46" s="30" t="s">
        <v>201</v>
      </c>
      <c r="L46" s="119"/>
    </row>
    <row r="47" spans="1:12" s="106" customFormat="1" ht="15.6" customHeight="1" x14ac:dyDescent="0.2">
      <c r="A47" s="118" t="s">
        <v>177</v>
      </c>
      <c r="B47" s="119">
        <v>32344</v>
      </c>
      <c r="C47" s="118"/>
      <c r="D47" s="118"/>
      <c r="E47" s="119"/>
      <c r="F47" s="119" t="s">
        <v>74</v>
      </c>
      <c r="G47" s="103">
        <f t="shared" si="1"/>
        <v>160</v>
      </c>
      <c r="H47" s="103">
        <v>200</v>
      </c>
      <c r="I47" s="120" t="s">
        <v>40</v>
      </c>
      <c r="J47" s="119"/>
      <c r="K47" s="30" t="s">
        <v>201</v>
      </c>
      <c r="L47" s="119"/>
    </row>
    <row r="48" spans="1:12" s="106" customFormat="1" ht="15.6" customHeight="1" x14ac:dyDescent="0.2">
      <c r="A48" s="118" t="s">
        <v>178</v>
      </c>
      <c r="B48" s="119">
        <v>32349</v>
      </c>
      <c r="C48" s="118"/>
      <c r="D48" s="118"/>
      <c r="E48" s="119"/>
      <c r="F48" s="119" t="s">
        <v>73</v>
      </c>
      <c r="G48" s="103">
        <f t="shared" si="1"/>
        <v>2400</v>
      </c>
      <c r="H48" s="103">
        <v>3000</v>
      </c>
      <c r="I48" s="120" t="s">
        <v>40</v>
      </c>
      <c r="J48" s="119"/>
      <c r="K48" s="30" t="s">
        <v>201</v>
      </c>
      <c r="L48" s="119"/>
    </row>
    <row r="49" spans="1:12" s="24" customFormat="1" ht="12.75" x14ac:dyDescent="0.2">
      <c r="A49" s="38"/>
      <c r="B49" s="12"/>
      <c r="C49" s="34"/>
      <c r="D49" s="34"/>
      <c r="E49" s="12"/>
      <c r="F49" s="12"/>
      <c r="G49" s="13"/>
      <c r="H49" s="13"/>
      <c r="I49" s="12"/>
      <c r="J49" s="12"/>
      <c r="K49" s="26"/>
      <c r="L49" s="12"/>
    </row>
    <row r="50" spans="1:12" s="86" customFormat="1" ht="12.75" x14ac:dyDescent="0.2">
      <c r="A50" s="121" t="s">
        <v>65</v>
      </c>
      <c r="B50" s="122">
        <v>3235</v>
      </c>
      <c r="C50" s="121"/>
      <c r="D50" s="121"/>
      <c r="E50" s="123">
        <v>3982</v>
      </c>
      <c r="F50" s="122" t="s">
        <v>10</v>
      </c>
      <c r="G50" s="6">
        <f>SUM(G51:G52)</f>
        <v>3185.6</v>
      </c>
      <c r="H50" s="6">
        <f>SUM(H51:H52)</f>
        <v>3982</v>
      </c>
      <c r="I50" s="122"/>
      <c r="J50" s="124"/>
      <c r="K50" s="125"/>
      <c r="L50" s="124"/>
    </row>
    <row r="51" spans="1:12" s="24" customFormat="1" ht="25.5" x14ac:dyDescent="0.2">
      <c r="A51" s="37" t="s">
        <v>67</v>
      </c>
      <c r="B51" s="21">
        <v>3235301</v>
      </c>
      <c r="C51" s="37" t="s">
        <v>82</v>
      </c>
      <c r="D51" s="37" t="s">
        <v>151</v>
      </c>
      <c r="E51" s="11"/>
      <c r="F51" s="2" t="s">
        <v>18</v>
      </c>
      <c r="G51" s="39">
        <f t="shared" si="0"/>
        <v>3025.6</v>
      </c>
      <c r="H51" s="42">
        <v>3782</v>
      </c>
      <c r="I51" s="55" t="s">
        <v>69</v>
      </c>
      <c r="J51" s="4" t="s">
        <v>179</v>
      </c>
      <c r="K51" s="54" t="s">
        <v>180</v>
      </c>
      <c r="L51" s="54" t="s">
        <v>181</v>
      </c>
    </row>
    <row r="52" spans="1:12" s="24" customFormat="1" ht="25.9" customHeight="1" x14ac:dyDescent="0.2">
      <c r="A52" s="33" t="s">
        <v>68</v>
      </c>
      <c r="B52" s="23">
        <v>3235302</v>
      </c>
      <c r="C52" s="33" t="s">
        <v>103</v>
      </c>
      <c r="D52" s="33" t="s">
        <v>152</v>
      </c>
      <c r="E52" s="3"/>
      <c r="F52" s="2" t="s">
        <v>182</v>
      </c>
      <c r="G52" s="3">
        <f t="shared" si="0"/>
        <v>160</v>
      </c>
      <c r="H52" s="42">
        <v>200</v>
      </c>
      <c r="I52" s="55" t="s">
        <v>57</v>
      </c>
      <c r="J52" s="55" t="s">
        <v>183</v>
      </c>
      <c r="K52" s="41" t="s">
        <v>184</v>
      </c>
      <c r="L52" s="41"/>
    </row>
    <row r="53" spans="1:12" s="24" customFormat="1" ht="16.899999999999999" customHeight="1" x14ac:dyDescent="0.2">
      <c r="A53" s="38"/>
      <c r="B53" s="26"/>
      <c r="C53" s="34"/>
      <c r="D53" s="34"/>
      <c r="E53" s="13"/>
      <c r="F53" s="12"/>
      <c r="G53" s="13"/>
      <c r="H53" s="56"/>
      <c r="I53" s="51"/>
      <c r="J53" s="51"/>
      <c r="K53" s="57"/>
      <c r="L53" s="57"/>
    </row>
    <row r="54" spans="1:12" s="86" customFormat="1" ht="16.899999999999999" customHeight="1" x14ac:dyDescent="0.2">
      <c r="A54" s="87" t="s">
        <v>75</v>
      </c>
      <c r="B54" s="27">
        <v>3236</v>
      </c>
      <c r="C54" s="47"/>
      <c r="D54" s="47"/>
      <c r="E54" s="6">
        <v>531</v>
      </c>
      <c r="F54" s="5" t="s">
        <v>77</v>
      </c>
      <c r="G54" s="6">
        <f>G55</f>
        <v>424.8</v>
      </c>
      <c r="H54" s="6">
        <f>H55</f>
        <v>531</v>
      </c>
      <c r="I54" s="77"/>
      <c r="J54" s="77"/>
      <c r="K54" s="126"/>
      <c r="L54" s="126"/>
    </row>
    <row r="55" spans="1:12" s="24" customFormat="1" ht="27.6" customHeight="1" x14ac:dyDescent="0.2">
      <c r="A55" s="33" t="s">
        <v>76</v>
      </c>
      <c r="B55" s="23">
        <v>32361</v>
      </c>
      <c r="C55" s="33" t="s">
        <v>104</v>
      </c>
      <c r="D55" s="33" t="s">
        <v>153</v>
      </c>
      <c r="E55" s="3"/>
      <c r="F55" s="58" t="s">
        <v>78</v>
      </c>
      <c r="G55" s="3">
        <v>424.8</v>
      </c>
      <c r="H55" s="42">
        <v>531</v>
      </c>
      <c r="I55" s="50" t="s">
        <v>44</v>
      </c>
      <c r="J55" s="50"/>
      <c r="K55" s="41" t="s">
        <v>201</v>
      </c>
      <c r="L55" s="41"/>
    </row>
    <row r="56" spans="1:12" s="24" customFormat="1" ht="16.149999999999999" customHeight="1" x14ac:dyDescent="0.2">
      <c r="A56" s="38"/>
      <c r="B56" s="26"/>
      <c r="C56" s="34"/>
      <c r="D56" s="34"/>
      <c r="E56" s="13"/>
      <c r="F56" s="12"/>
      <c r="G56" s="13"/>
      <c r="H56" s="56"/>
      <c r="I56" s="51"/>
      <c r="J56" s="51"/>
      <c r="K56" s="57"/>
      <c r="L56" s="57"/>
    </row>
    <row r="57" spans="1:12" s="86" customFormat="1" ht="16.149999999999999" customHeight="1" x14ac:dyDescent="0.2">
      <c r="A57" s="87" t="s">
        <v>87</v>
      </c>
      <c r="B57" s="27">
        <v>3237</v>
      </c>
      <c r="C57" s="47"/>
      <c r="D57" s="47"/>
      <c r="E57" s="6">
        <v>13272</v>
      </c>
      <c r="F57" s="5" t="s">
        <v>86</v>
      </c>
      <c r="G57" s="6">
        <f>SUM(G58:G60)</f>
        <v>13272</v>
      </c>
      <c r="H57" s="6">
        <f>SUM(H58:H60)</f>
        <v>13272</v>
      </c>
      <c r="I57" s="77"/>
      <c r="J57" s="77"/>
      <c r="K57" s="126"/>
      <c r="L57" s="126"/>
    </row>
    <row r="58" spans="1:12" s="24" customFormat="1" ht="16.149999999999999" customHeight="1" x14ac:dyDescent="0.2">
      <c r="A58" s="33" t="s">
        <v>89</v>
      </c>
      <c r="B58" s="23">
        <v>32376</v>
      </c>
      <c r="C58" s="33"/>
      <c r="D58" s="33"/>
      <c r="E58" s="3"/>
      <c r="F58" s="2" t="s">
        <v>83</v>
      </c>
      <c r="G58" s="3">
        <v>10272</v>
      </c>
      <c r="H58" s="42">
        <v>10272</v>
      </c>
      <c r="I58" s="50" t="s">
        <v>40</v>
      </c>
      <c r="J58" s="50"/>
      <c r="K58" s="41" t="s">
        <v>201</v>
      </c>
      <c r="L58" s="41"/>
    </row>
    <row r="59" spans="1:12" s="24" customFormat="1" ht="27.6" customHeight="1" x14ac:dyDescent="0.2">
      <c r="A59" s="33" t="s">
        <v>94</v>
      </c>
      <c r="B59" s="23">
        <v>32377</v>
      </c>
      <c r="C59" s="33"/>
      <c r="D59" s="33"/>
      <c r="E59" s="3"/>
      <c r="F59" s="10" t="s">
        <v>84</v>
      </c>
      <c r="G59" s="3">
        <v>1000</v>
      </c>
      <c r="H59" s="42">
        <v>1000</v>
      </c>
      <c r="I59" s="50" t="s">
        <v>40</v>
      </c>
      <c r="J59" s="50"/>
      <c r="K59" s="41" t="s">
        <v>201</v>
      </c>
      <c r="L59" s="41"/>
    </row>
    <row r="60" spans="1:12" s="24" customFormat="1" ht="16.899999999999999" customHeight="1" x14ac:dyDescent="0.2">
      <c r="A60" s="33" t="s">
        <v>101</v>
      </c>
      <c r="B60" s="23">
        <v>32379</v>
      </c>
      <c r="C60" s="33"/>
      <c r="D60" s="33"/>
      <c r="E60" s="3"/>
      <c r="F60" s="2" t="s">
        <v>85</v>
      </c>
      <c r="G60" s="3">
        <v>2000</v>
      </c>
      <c r="H60" s="3">
        <v>2000</v>
      </c>
      <c r="I60" s="2" t="s">
        <v>40</v>
      </c>
      <c r="J60" s="127"/>
      <c r="K60" s="41" t="s">
        <v>201</v>
      </c>
      <c r="L60" s="127"/>
    </row>
    <row r="61" spans="1:12" s="24" customFormat="1" ht="16.899999999999999" customHeight="1" x14ac:dyDescent="0.2">
      <c r="A61" s="34"/>
      <c r="B61" s="26"/>
      <c r="C61" s="34"/>
      <c r="D61" s="34"/>
      <c r="E61" s="13"/>
      <c r="F61" s="12"/>
      <c r="G61" s="13"/>
      <c r="H61" s="13"/>
      <c r="I61" s="12"/>
      <c r="J61" s="128"/>
      <c r="K61" s="57"/>
      <c r="L61" s="128"/>
    </row>
    <row r="62" spans="1:12" s="86" customFormat="1" ht="16.899999999999999" customHeight="1" x14ac:dyDescent="0.2">
      <c r="A62" s="47" t="s">
        <v>92</v>
      </c>
      <c r="B62" s="27">
        <v>3238</v>
      </c>
      <c r="C62" s="47"/>
      <c r="D62" s="47"/>
      <c r="E62" s="6">
        <v>66</v>
      </c>
      <c r="F62" s="5" t="s">
        <v>88</v>
      </c>
      <c r="G62" s="6">
        <f>G63</f>
        <v>52.8</v>
      </c>
      <c r="H62" s="6">
        <f>H63</f>
        <v>66</v>
      </c>
      <c r="I62" s="5"/>
      <c r="J62" s="129"/>
      <c r="K62" s="126"/>
      <c r="L62" s="129"/>
    </row>
    <row r="63" spans="1:12" s="24" customFormat="1" ht="16.899999999999999" customHeight="1" x14ac:dyDescent="0.2">
      <c r="A63" s="33" t="s">
        <v>94</v>
      </c>
      <c r="B63" s="23">
        <v>32389</v>
      </c>
      <c r="C63" s="33"/>
      <c r="D63" s="33"/>
      <c r="E63" s="3"/>
      <c r="F63" s="2" t="s">
        <v>90</v>
      </c>
      <c r="G63" s="3">
        <v>52.8</v>
      </c>
      <c r="H63" s="3">
        <v>66</v>
      </c>
      <c r="I63" s="2" t="s">
        <v>91</v>
      </c>
      <c r="J63" s="127"/>
      <c r="K63" s="41" t="s">
        <v>201</v>
      </c>
      <c r="L63" s="127"/>
    </row>
    <row r="64" spans="1:12" s="24" customFormat="1" ht="16.899999999999999" customHeight="1" x14ac:dyDescent="0.2">
      <c r="A64" s="34"/>
      <c r="B64" s="26"/>
      <c r="C64" s="34"/>
      <c r="D64" s="34"/>
      <c r="E64" s="13"/>
      <c r="F64" s="12"/>
      <c r="G64" s="13"/>
      <c r="H64" s="13"/>
      <c r="I64" s="12"/>
      <c r="J64" s="128"/>
      <c r="K64" s="57"/>
      <c r="L64" s="128"/>
    </row>
    <row r="65" spans="1:12" s="86" customFormat="1" ht="16.899999999999999" customHeight="1" x14ac:dyDescent="0.2">
      <c r="A65" s="47" t="s">
        <v>99</v>
      </c>
      <c r="B65" s="27">
        <v>3239</v>
      </c>
      <c r="C65" s="47"/>
      <c r="D65" s="47"/>
      <c r="E65" s="6">
        <v>1062</v>
      </c>
      <c r="F65" s="5" t="s">
        <v>93</v>
      </c>
      <c r="G65" s="6">
        <f>SUM(G66:G69)</f>
        <v>849.6</v>
      </c>
      <c r="H65" s="6">
        <f>SUM(H66:H69)</f>
        <v>1062</v>
      </c>
      <c r="I65" s="5"/>
      <c r="J65" s="129"/>
      <c r="K65" s="126"/>
      <c r="L65" s="129"/>
    </row>
    <row r="66" spans="1:12" s="24" customFormat="1" ht="29.45" customHeight="1" x14ac:dyDescent="0.2">
      <c r="A66" s="33" t="s">
        <v>101</v>
      </c>
      <c r="B66" s="23">
        <v>32391</v>
      </c>
      <c r="C66" s="33" t="s">
        <v>105</v>
      </c>
      <c r="D66" s="33" t="s">
        <v>154</v>
      </c>
      <c r="E66" s="3"/>
      <c r="F66" s="10" t="s">
        <v>95</v>
      </c>
      <c r="G66" s="3">
        <f>SUM(H66-H66*20%)</f>
        <v>48</v>
      </c>
      <c r="H66" s="3">
        <v>60</v>
      </c>
      <c r="I66" s="2" t="s">
        <v>44</v>
      </c>
      <c r="J66" s="127" t="s">
        <v>4</v>
      </c>
      <c r="K66" s="130" t="s">
        <v>201</v>
      </c>
      <c r="L66" s="127"/>
    </row>
    <row r="67" spans="1:12" s="24" customFormat="1" ht="16.899999999999999" customHeight="1" x14ac:dyDescent="0.2">
      <c r="A67" s="33" t="s">
        <v>185</v>
      </c>
      <c r="B67" s="23">
        <v>32394</v>
      </c>
      <c r="C67" s="33" t="s">
        <v>106</v>
      </c>
      <c r="D67" s="33" t="s">
        <v>155</v>
      </c>
      <c r="E67" s="3"/>
      <c r="F67" s="2" t="s">
        <v>96</v>
      </c>
      <c r="G67" s="3">
        <f t="shared" ref="G67:G69" si="2">SUM(H67-H67*20%)</f>
        <v>240</v>
      </c>
      <c r="H67" s="3">
        <v>300</v>
      </c>
      <c r="I67" s="2" t="s">
        <v>44</v>
      </c>
      <c r="J67" s="127" t="s">
        <v>4</v>
      </c>
      <c r="K67" s="130" t="s">
        <v>201</v>
      </c>
      <c r="L67" s="127"/>
    </row>
    <row r="68" spans="1:12" s="24" customFormat="1" ht="16.899999999999999" customHeight="1" x14ac:dyDescent="0.2">
      <c r="A68" s="33" t="s">
        <v>186</v>
      </c>
      <c r="B68" s="23">
        <v>32395</v>
      </c>
      <c r="C68" s="33" t="s">
        <v>121</v>
      </c>
      <c r="D68" s="33" t="s">
        <v>156</v>
      </c>
      <c r="E68" s="3"/>
      <c r="F68" s="2" t="s">
        <v>97</v>
      </c>
      <c r="G68" s="3">
        <f t="shared" si="2"/>
        <v>240</v>
      </c>
      <c r="H68" s="3">
        <v>300</v>
      </c>
      <c r="I68" s="2" t="s">
        <v>44</v>
      </c>
      <c r="J68" s="127" t="s">
        <v>4</v>
      </c>
      <c r="K68" s="130" t="s">
        <v>201</v>
      </c>
      <c r="L68" s="127"/>
    </row>
    <row r="69" spans="1:12" s="24" customFormat="1" ht="16.899999999999999" customHeight="1" x14ac:dyDescent="0.2">
      <c r="A69" s="33" t="s">
        <v>187</v>
      </c>
      <c r="B69" s="23">
        <v>32399</v>
      </c>
      <c r="C69" s="33" t="s">
        <v>122</v>
      </c>
      <c r="D69" s="33" t="s">
        <v>157</v>
      </c>
      <c r="E69" s="3"/>
      <c r="F69" s="2" t="s">
        <v>98</v>
      </c>
      <c r="G69" s="3">
        <f t="shared" si="2"/>
        <v>321.60000000000002</v>
      </c>
      <c r="H69" s="3">
        <v>402</v>
      </c>
      <c r="I69" s="2" t="s">
        <v>44</v>
      </c>
      <c r="J69" s="127" t="s">
        <v>4</v>
      </c>
      <c r="K69" s="130" t="s">
        <v>201</v>
      </c>
      <c r="L69" s="127"/>
    </row>
    <row r="70" spans="1:12" s="24" customFormat="1" ht="16.899999999999999" customHeight="1" x14ac:dyDescent="0.2">
      <c r="A70" s="34"/>
      <c r="B70" s="26"/>
      <c r="C70" s="34"/>
      <c r="D70" s="34"/>
      <c r="E70" s="13"/>
      <c r="F70" s="12"/>
      <c r="G70" s="13"/>
      <c r="H70" s="13"/>
      <c r="I70" s="12"/>
      <c r="J70" s="128"/>
      <c r="K70" s="57"/>
      <c r="L70" s="128"/>
    </row>
    <row r="71" spans="1:12" s="86" customFormat="1" ht="36" customHeight="1" x14ac:dyDescent="0.2">
      <c r="A71" s="47" t="s">
        <v>111</v>
      </c>
      <c r="B71" s="27">
        <v>3241</v>
      </c>
      <c r="C71" s="47"/>
      <c r="D71" s="47"/>
      <c r="E71" s="6">
        <v>664</v>
      </c>
      <c r="F71" s="81" t="s">
        <v>100</v>
      </c>
      <c r="G71" s="6">
        <f>G72</f>
        <v>664</v>
      </c>
      <c r="H71" s="6">
        <f>H72</f>
        <v>664</v>
      </c>
      <c r="I71" s="5"/>
      <c r="J71" s="129"/>
      <c r="K71" s="126"/>
      <c r="L71" s="129"/>
    </row>
    <row r="72" spans="1:12" s="24" customFormat="1" ht="29.45" customHeight="1" x14ac:dyDescent="0.2">
      <c r="A72" s="33" t="s">
        <v>112</v>
      </c>
      <c r="B72" s="23">
        <v>3241201</v>
      </c>
      <c r="C72" s="33"/>
      <c r="D72" s="33"/>
      <c r="E72" s="3"/>
      <c r="F72" s="10" t="s">
        <v>102</v>
      </c>
      <c r="G72" s="3">
        <v>664</v>
      </c>
      <c r="H72" s="3">
        <v>664</v>
      </c>
      <c r="I72" s="2" t="s">
        <v>40</v>
      </c>
      <c r="J72" s="127"/>
      <c r="K72" s="41" t="s">
        <v>201</v>
      </c>
      <c r="L72" s="127"/>
    </row>
    <row r="73" spans="1:12" s="86" customFormat="1" ht="18" customHeight="1" x14ac:dyDescent="0.2">
      <c r="A73" s="47"/>
      <c r="B73" s="27"/>
      <c r="C73" s="47"/>
      <c r="D73" s="47"/>
      <c r="E73" s="6"/>
      <c r="F73" s="81"/>
      <c r="G73" s="6"/>
      <c r="H73" s="6"/>
      <c r="I73" s="5"/>
      <c r="J73" s="129"/>
      <c r="K73" s="126"/>
      <c r="L73" s="129"/>
    </row>
    <row r="74" spans="1:12" s="132" customFormat="1" ht="25.5" x14ac:dyDescent="0.2">
      <c r="A74" s="115" t="s">
        <v>113</v>
      </c>
      <c r="B74" s="114">
        <v>329</v>
      </c>
      <c r="C74" s="115"/>
      <c r="D74" s="115"/>
      <c r="E74" s="97">
        <v>1327</v>
      </c>
      <c r="F74" s="131" t="s">
        <v>29</v>
      </c>
      <c r="G74" s="97">
        <f>SUM(G75:G78)</f>
        <v>1061.5999999999999</v>
      </c>
      <c r="H74" s="97">
        <f>SUM(H75:H78)</f>
        <v>1327</v>
      </c>
      <c r="I74" s="116"/>
      <c r="J74" s="114"/>
      <c r="K74" s="117"/>
      <c r="L74" s="114"/>
    </row>
    <row r="75" spans="1:12" s="24" customFormat="1" ht="25.5" x14ac:dyDescent="0.2">
      <c r="A75" s="33" t="s">
        <v>115</v>
      </c>
      <c r="B75" s="2">
        <v>3292</v>
      </c>
      <c r="C75" s="33" t="s">
        <v>123</v>
      </c>
      <c r="D75" s="33" t="s">
        <v>158</v>
      </c>
      <c r="E75" s="3"/>
      <c r="F75" s="10" t="s">
        <v>16</v>
      </c>
      <c r="G75" s="3">
        <f>SUM(H75-H75*20%)</f>
        <v>318.39999999999998</v>
      </c>
      <c r="H75" s="3">
        <v>398</v>
      </c>
      <c r="I75" s="50" t="s">
        <v>108</v>
      </c>
      <c r="J75" s="4" t="s">
        <v>107</v>
      </c>
      <c r="K75" s="23" t="s">
        <v>223</v>
      </c>
      <c r="L75" s="2"/>
    </row>
    <row r="76" spans="1:12" s="24" customFormat="1" ht="12.75" x14ac:dyDescent="0.2">
      <c r="A76" s="33" t="s">
        <v>188</v>
      </c>
      <c r="B76" s="2">
        <v>3293</v>
      </c>
      <c r="C76" s="33" t="s">
        <v>124</v>
      </c>
      <c r="D76" s="33" t="s">
        <v>159</v>
      </c>
      <c r="E76" s="3"/>
      <c r="F76" s="10" t="s">
        <v>109</v>
      </c>
      <c r="G76" s="3">
        <f t="shared" ref="G76:G78" si="3">SUM(H76-H76*20%)</f>
        <v>106.4</v>
      </c>
      <c r="H76" s="3">
        <v>133</v>
      </c>
      <c r="I76" s="50" t="s">
        <v>44</v>
      </c>
      <c r="J76" s="4" t="s">
        <v>4</v>
      </c>
      <c r="K76" s="23" t="s">
        <v>201</v>
      </c>
      <c r="L76" s="2"/>
    </row>
    <row r="77" spans="1:12" s="24" customFormat="1" ht="18.600000000000001" customHeight="1" x14ac:dyDescent="0.2">
      <c r="A77" s="33" t="s">
        <v>189</v>
      </c>
      <c r="B77" s="2">
        <v>32991</v>
      </c>
      <c r="C77" s="33" t="s">
        <v>125</v>
      </c>
      <c r="D77" s="33" t="s">
        <v>160</v>
      </c>
      <c r="E77" s="3"/>
      <c r="F77" s="10" t="s">
        <v>161</v>
      </c>
      <c r="G77" s="3">
        <f t="shared" si="3"/>
        <v>160</v>
      </c>
      <c r="H77" s="3">
        <v>200</v>
      </c>
      <c r="I77" s="50" t="s">
        <v>44</v>
      </c>
      <c r="J77" s="4" t="s">
        <v>4</v>
      </c>
      <c r="K77" s="23" t="s">
        <v>201</v>
      </c>
      <c r="L77" s="2"/>
    </row>
    <row r="78" spans="1:12" s="24" customFormat="1" ht="25.5" x14ac:dyDescent="0.2">
      <c r="A78" s="33" t="s">
        <v>190</v>
      </c>
      <c r="B78" s="2">
        <v>32999</v>
      </c>
      <c r="C78" s="33" t="s">
        <v>126</v>
      </c>
      <c r="D78" s="33" t="s">
        <v>162</v>
      </c>
      <c r="E78" s="3"/>
      <c r="F78" s="10" t="s">
        <v>110</v>
      </c>
      <c r="G78" s="3">
        <f t="shared" si="3"/>
        <v>476.8</v>
      </c>
      <c r="H78" s="3">
        <v>596</v>
      </c>
      <c r="I78" s="50" t="s">
        <v>44</v>
      </c>
      <c r="J78" s="4" t="s">
        <v>4</v>
      </c>
      <c r="K78" s="23" t="s">
        <v>201</v>
      </c>
      <c r="L78" s="2"/>
    </row>
    <row r="79" spans="1:12" s="24" customFormat="1" ht="18.600000000000001" customHeight="1" x14ac:dyDescent="0.2">
      <c r="A79" s="49"/>
      <c r="B79" s="43"/>
      <c r="C79" s="49"/>
      <c r="D79" s="49"/>
      <c r="E79" s="32"/>
      <c r="F79" s="44"/>
      <c r="G79" s="32"/>
      <c r="H79" s="32"/>
      <c r="I79" s="133"/>
      <c r="J79" s="45"/>
      <c r="K79" s="46"/>
      <c r="L79" s="43"/>
    </row>
    <row r="80" spans="1:12" s="86" customFormat="1" ht="29.45" customHeight="1" x14ac:dyDescent="0.2">
      <c r="A80" s="47" t="s">
        <v>116</v>
      </c>
      <c r="B80" s="5">
        <v>342</v>
      </c>
      <c r="C80" s="47"/>
      <c r="D80" s="47"/>
      <c r="E80" s="6">
        <v>796</v>
      </c>
      <c r="F80" s="81" t="s">
        <v>114</v>
      </c>
      <c r="G80" s="6">
        <f>G81</f>
        <v>796</v>
      </c>
      <c r="H80" s="6">
        <f>H81</f>
        <v>796</v>
      </c>
      <c r="I80" s="77"/>
      <c r="J80" s="8"/>
      <c r="K80" s="27"/>
      <c r="L80" s="5"/>
    </row>
    <row r="81" spans="1:12" s="24" customFormat="1" ht="43.15" customHeight="1" x14ac:dyDescent="0.2">
      <c r="A81" s="33" t="s">
        <v>118</v>
      </c>
      <c r="B81" s="2">
        <v>3427</v>
      </c>
      <c r="C81" s="33"/>
      <c r="D81" s="33"/>
      <c r="E81" s="3"/>
      <c r="F81" s="10" t="s">
        <v>191</v>
      </c>
      <c r="G81" s="3">
        <v>796</v>
      </c>
      <c r="H81" s="3">
        <v>796</v>
      </c>
      <c r="I81" s="50" t="s">
        <v>40</v>
      </c>
      <c r="J81" s="4"/>
      <c r="K81" s="23" t="s">
        <v>196</v>
      </c>
      <c r="L81" s="2"/>
    </row>
    <row r="82" spans="1:12" s="24" customFormat="1" ht="18" customHeight="1" x14ac:dyDescent="0.2">
      <c r="A82" s="34"/>
      <c r="B82" s="12"/>
      <c r="C82" s="34"/>
      <c r="D82" s="34"/>
      <c r="E82" s="13"/>
      <c r="F82" s="14"/>
      <c r="G82" s="13"/>
      <c r="H82" s="13"/>
      <c r="I82" s="51"/>
      <c r="J82" s="19"/>
      <c r="K82" s="26"/>
      <c r="L82" s="12"/>
    </row>
    <row r="83" spans="1:12" s="86" customFormat="1" ht="14.45" customHeight="1" x14ac:dyDescent="0.2">
      <c r="A83" s="47" t="s">
        <v>192</v>
      </c>
      <c r="B83" s="5">
        <v>343</v>
      </c>
      <c r="C83" s="47"/>
      <c r="D83" s="47"/>
      <c r="E83" s="6">
        <v>650</v>
      </c>
      <c r="F83" s="81" t="s">
        <v>117</v>
      </c>
      <c r="G83" s="6">
        <f>G84</f>
        <v>650</v>
      </c>
      <c r="H83" s="6">
        <f>H84</f>
        <v>650</v>
      </c>
      <c r="I83" s="77"/>
      <c r="J83" s="8"/>
      <c r="K83" s="27"/>
      <c r="L83" s="5"/>
    </row>
    <row r="84" spans="1:12" s="24" customFormat="1" ht="16.899999999999999" customHeight="1" x14ac:dyDescent="0.2">
      <c r="A84" s="33" t="s">
        <v>193</v>
      </c>
      <c r="B84" s="2">
        <v>34311</v>
      </c>
      <c r="C84" s="33"/>
      <c r="D84" s="33"/>
      <c r="E84" s="3"/>
      <c r="F84" s="10" t="s">
        <v>119</v>
      </c>
      <c r="G84" s="3">
        <v>650</v>
      </c>
      <c r="H84" s="3">
        <v>650</v>
      </c>
      <c r="I84" s="50" t="s">
        <v>40</v>
      </c>
      <c r="J84" s="4"/>
      <c r="K84" s="23" t="s">
        <v>201</v>
      </c>
      <c r="L84" s="2"/>
    </row>
    <row r="85" spans="1:12" s="24" customFormat="1" ht="17.45" customHeight="1" x14ac:dyDescent="0.2">
      <c r="A85" s="34"/>
      <c r="B85" s="12"/>
      <c r="C85" s="34"/>
      <c r="D85" s="34"/>
      <c r="E85" s="13"/>
      <c r="F85" s="14"/>
      <c r="G85" s="13"/>
      <c r="H85" s="13"/>
      <c r="I85" s="51"/>
      <c r="J85" s="19"/>
      <c r="K85" s="26"/>
      <c r="L85" s="12"/>
    </row>
    <row r="86" spans="1:12" s="86" customFormat="1" ht="17.25" customHeight="1" x14ac:dyDescent="0.2">
      <c r="A86" s="47" t="s">
        <v>194</v>
      </c>
      <c r="B86" s="5"/>
      <c r="C86" s="47"/>
      <c r="D86" s="47"/>
      <c r="E86" s="6">
        <v>3849</v>
      </c>
      <c r="F86" s="81" t="s">
        <v>27</v>
      </c>
      <c r="G86" s="6">
        <f>G87</f>
        <v>3849</v>
      </c>
      <c r="H86" s="6">
        <f>H87</f>
        <v>3849</v>
      </c>
      <c r="I86" s="5"/>
      <c r="J86" s="5"/>
      <c r="K86" s="27"/>
      <c r="L86" s="5"/>
    </row>
    <row r="87" spans="1:12" s="24" customFormat="1" ht="29.45" customHeight="1" x14ac:dyDescent="0.2">
      <c r="A87" s="33" t="s">
        <v>195</v>
      </c>
      <c r="B87" s="2">
        <v>4231</v>
      </c>
      <c r="C87" s="33" t="s">
        <v>163</v>
      </c>
      <c r="D87" s="33" t="s">
        <v>164</v>
      </c>
      <c r="E87" s="3"/>
      <c r="F87" s="10" t="s">
        <v>120</v>
      </c>
      <c r="G87" s="3">
        <v>3849</v>
      </c>
      <c r="H87" s="3">
        <v>3849</v>
      </c>
      <c r="I87" s="2" t="s">
        <v>44</v>
      </c>
      <c r="J87" s="58" t="s">
        <v>20</v>
      </c>
      <c r="K87" s="28" t="s">
        <v>196</v>
      </c>
      <c r="L87" s="10" t="s">
        <v>197</v>
      </c>
    </row>
    <row r="88" spans="1:12" s="86" customFormat="1" ht="23.45" customHeight="1" x14ac:dyDescent="0.2">
      <c r="A88" s="134"/>
      <c r="B88" s="135"/>
      <c r="C88" s="134"/>
      <c r="D88" s="134" t="s">
        <v>165</v>
      </c>
      <c r="E88" s="136">
        <f>SUM(E5:E87)</f>
        <v>55624</v>
      </c>
      <c r="F88" s="76"/>
      <c r="G88" s="136">
        <f>SUM(G5+G8+G11+G14+G21+G27+G32+G37+G41+G44+G50+G54+G57+G62+G65+G71+G74+G80+G83+G86)</f>
        <v>50040.78</v>
      </c>
      <c r="H88" s="136">
        <f>SUM(H5+H8+H11+H14+H21+H27+H32+H37+H41+H44+H50+H54+H57+H62+H65+H71+H74+H80+H83+H86)</f>
        <v>55624</v>
      </c>
      <c r="I88" s="135"/>
      <c r="J88" s="137"/>
      <c r="K88" s="138"/>
      <c r="L88" s="135"/>
    </row>
    <row r="89" spans="1:12" s="24" customFormat="1" ht="15" customHeight="1" x14ac:dyDescent="0.2">
      <c r="A89" s="34"/>
      <c r="B89" s="12"/>
      <c r="C89" s="34"/>
      <c r="D89" s="34"/>
      <c r="E89" s="13"/>
      <c r="F89" s="14"/>
      <c r="G89" s="13"/>
      <c r="H89" s="13"/>
      <c r="I89" s="12"/>
      <c r="J89" s="139"/>
      <c r="K89" s="26"/>
      <c r="L89" s="12"/>
    </row>
    <row r="90" spans="1:12" s="24" customFormat="1" ht="17.25" customHeight="1" x14ac:dyDescent="0.2">
      <c r="A90" s="47"/>
      <c r="B90" s="12"/>
      <c r="C90" s="34"/>
      <c r="D90" s="34"/>
      <c r="E90" s="6"/>
      <c r="F90" s="81"/>
      <c r="G90" s="13"/>
      <c r="H90" s="13"/>
      <c r="I90" s="12"/>
      <c r="J90" s="12"/>
      <c r="K90" s="26"/>
      <c r="L90" s="12"/>
    </row>
    <row r="91" spans="1:12" s="24" customFormat="1" ht="17.25" customHeight="1" x14ac:dyDescent="0.2">
      <c r="A91" s="34"/>
      <c r="B91" s="12"/>
      <c r="C91" s="34"/>
      <c r="D91" s="34"/>
      <c r="E91" s="13"/>
      <c r="F91" s="14"/>
      <c r="G91" s="13"/>
      <c r="H91" s="13"/>
      <c r="I91" s="12"/>
      <c r="J91" s="12"/>
      <c r="K91" s="26"/>
      <c r="L91" s="12"/>
    </row>
    <row r="92" spans="1:12" s="24" customFormat="1" ht="17.25" customHeight="1" x14ac:dyDescent="0.2">
      <c r="A92" s="34"/>
      <c r="B92" s="12"/>
      <c r="C92" s="34"/>
      <c r="D92" s="34"/>
      <c r="E92" s="13"/>
      <c r="F92" s="14" t="s">
        <v>224</v>
      </c>
      <c r="G92" s="13"/>
      <c r="H92" s="13"/>
      <c r="I92" s="69" t="s">
        <v>167</v>
      </c>
      <c r="J92" s="140"/>
      <c r="K92" s="140"/>
      <c r="L92" s="140"/>
    </row>
    <row r="93" spans="1:12" s="24" customFormat="1" ht="17.25" customHeight="1" x14ac:dyDescent="0.2">
      <c r="A93" s="34"/>
      <c r="B93" s="12"/>
      <c r="C93" s="34"/>
      <c r="D93" s="34"/>
      <c r="E93" s="13"/>
      <c r="F93" s="14"/>
      <c r="G93" s="13"/>
      <c r="H93" s="13"/>
      <c r="I93" s="69" t="s">
        <v>168</v>
      </c>
      <c r="J93" s="140"/>
      <c r="K93" s="71"/>
    </row>
    <row r="94" spans="1:12" ht="17.25" customHeight="1" x14ac:dyDescent="0.25">
      <c r="A94" s="34"/>
      <c r="B94" s="12"/>
      <c r="C94" s="34"/>
      <c r="D94" s="34"/>
      <c r="E94" s="13"/>
      <c r="F94" s="14"/>
      <c r="G94" s="13"/>
      <c r="H94" s="13"/>
      <c r="I94" s="12"/>
      <c r="J94" s="12"/>
      <c r="K94" s="26"/>
      <c r="L94" s="12"/>
    </row>
    <row r="95" spans="1:12" x14ac:dyDescent="0.25">
      <c r="E95" s="15"/>
      <c r="F95" s="16"/>
      <c r="G95" s="17"/>
      <c r="H95" s="17"/>
    </row>
    <row r="96" spans="1:12" x14ac:dyDescent="0.25">
      <c r="E96" s="15"/>
      <c r="F96" s="16"/>
      <c r="G96" s="17"/>
      <c r="H96" s="17"/>
    </row>
    <row r="97" spans="1:5" x14ac:dyDescent="0.25">
      <c r="A97" s="143"/>
      <c r="B97" s="143"/>
      <c r="C97" s="143"/>
      <c r="D97" s="143"/>
      <c r="E97" s="143"/>
    </row>
    <row r="98" spans="1:5" x14ac:dyDescent="0.25">
      <c r="B98" s="18"/>
      <c r="E98" s="18"/>
    </row>
    <row r="100" spans="1:5" ht="14.25" customHeight="1" x14ac:dyDescent="0.25"/>
  </sheetData>
  <mergeCells count="3">
    <mergeCell ref="F1:J1"/>
    <mergeCell ref="A97:E97"/>
    <mergeCell ref="F2:J2"/>
  </mergeCells>
  <pageMargins left="0.25" right="0.25" top="0.75" bottom="0.75" header="0.3" footer="0.3"/>
  <pageSetup paperSize="8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2023-02-01T06:52:22Z</dcterms:modified>
</cp:coreProperties>
</file>