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B285" i="9" s="1"/>
  <c r="G285" i="9"/>
  <c r="F285" i="9"/>
  <c r="H284" i="9"/>
  <c r="G284" i="9"/>
  <c r="E284" i="9" s="1"/>
  <c r="B284" i="9" s="1"/>
  <c r="F284" i="9"/>
  <c r="H283" i="9"/>
  <c r="G283" i="9"/>
  <c r="F283" i="9"/>
  <c r="F282" i="9"/>
  <c r="H281" i="9"/>
  <c r="G281" i="9"/>
  <c r="F281" i="9"/>
  <c r="H280" i="9"/>
  <c r="G280" i="9"/>
  <c r="F280" i="9"/>
  <c r="H279" i="9"/>
  <c r="G279" i="9"/>
  <c r="F279" i="9"/>
  <c r="F278" i="9"/>
  <c r="G277" i="9"/>
  <c r="F277" i="9"/>
  <c r="E277" i="9"/>
  <c r="B277" i="9" s="1"/>
  <c r="F276" i="9"/>
  <c r="F275" i="9" s="1"/>
  <c r="L274" i="9"/>
  <c r="F274" i="9" s="1"/>
  <c r="H274" i="9"/>
  <c r="I273" i="9"/>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s="1"/>
  <c r="E224" i="9"/>
  <c r="B224" i="9" s="1"/>
  <c r="M223" i="9"/>
  <c r="L223" i="9"/>
  <c r="F223" i="9" s="1"/>
  <c r="B223" i="9" s="1"/>
  <c r="E223" i="9"/>
  <c r="M222" i="9"/>
  <c r="L222" i="9"/>
  <c r="E222" i="9"/>
  <c r="M221" i="9"/>
  <c r="L221" i="9"/>
  <c r="F221" i="9"/>
  <c r="E221" i="9"/>
  <c r="B221" i="9"/>
  <c r="M220" i="9"/>
  <c r="L220" i="9"/>
  <c r="E220" i="9"/>
  <c r="M219" i="9"/>
  <c r="L219" i="9"/>
  <c r="E219" i="9"/>
  <c r="M218" i="9"/>
  <c r="L218" i="9"/>
  <c r="E218" i="9"/>
  <c r="M217" i="9"/>
  <c r="L217" i="9"/>
  <c r="E217" i="9"/>
  <c r="M216" i="9"/>
  <c r="L216" i="9"/>
  <c r="E216" i="9"/>
  <c r="M215" i="9"/>
  <c r="L215" i="9"/>
  <c r="F215" i="9"/>
  <c r="E215" i="9"/>
  <c r="B215" i="9"/>
  <c r="M214" i="9"/>
  <c r="L214" i="9"/>
  <c r="E214" i="9"/>
  <c r="M213" i="9"/>
  <c r="L213" i="9"/>
  <c r="F213" i="9"/>
  <c r="E213" i="9"/>
  <c r="B213" i="9"/>
  <c r="L212"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F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G56" i="9"/>
  <c r="F56" i="9"/>
  <c r="E56" i="9"/>
  <c r="B56" i="9" s="1"/>
  <c r="H55" i="9"/>
  <c r="E55" i="9" s="1"/>
  <c r="B55" i="9" s="1"/>
  <c r="G55" i="9"/>
  <c r="F55" i="9"/>
  <c r="H54" i="9"/>
  <c r="G54" i="9"/>
  <c r="F54" i="9"/>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E26" i="9" s="1"/>
  <c r="B26" i="9" s="1"/>
  <c r="G26" i="9"/>
  <c r="F26" i="9"/>
  <c r="H25" i="9"/>
  <c r="E25" i="9" s="1"/>
  <c r="B25" i="9" s="1"/>
  <c r="G25" i="9"/>
  <c r="F25" i="9"/>
  <c r="H24" i="9"/>
  <c r="G24" i="9"/>
  <c r="F24" i="9"/>
  <c r="E24" i="9"/>
  <c r="B24" i="9" s="1"/>
  <c r="H23" i="9"/>
  <c r="E23" i="9" s="1"/>
  <c r="B23" i="9" s="1"/>
  <c r="G23" i="9"/>
  <c r="F23" i="9"/>
  <c r="H22" i="9"/>
  <c r="G22" i="9"/>
  <c r="E22" i="9" s="1"/>
  <c r="B22" i="9" s="1"/>
  <c r="F22" i="9"/>
  <c r="H21" i="9"/>
  <c r="E21" i="9" s="1"/>
  <c r="B21" i="9" s="1"/>
  <c r="G21" i="9"/>
  <c r="F21" i="9"/>
  <c r="F20" i="9"/>
  <c r="F4" i="9"/>
  <c r="O3" i="9"/>
  <c r="G274" i="9" s="1"/>
  <c r="I3" i="9"/>
  <c r="H3" i="9"/>
  <c r="G3" i="9"/>
  <c r="D101" i="8"/>
  <c r="C1576" i="1" s="1"/>
  <c r="D95" i="8"/>
  <c r="D90" i="8"/>
  <c r="D85" i="8"/>
  <c r="D80" i="8"/>
  <c r="D75" i="8"/>
  <c r="D70" i="8"/>
  <c r="D65" i="8"/>
  <c r="D60" i="8"/>
  <c r="D55" i="8"/>
  <c r="D50" i="8"/>
  <c r="D49" i="8"/>
  <c r="D44" i="8"/>
  <c r="D43" i="8"/>
  <c r="D36" i="8"/>
  <c r="D26" i="8"/>
  <c r="D18" i="8"/>
  <c r="D8" i="8"/>
  <c r="D6" i="8" s="1"/>
  <c r="C1481" i="1" s="1"/>
  <c r="H1481" i="1" s="1"/>
  <c r="E44" i="7"/>
  <c r="D44" i="7"/>
  <c r="E39" i="7"/>
  <c r="D1470" i="1" s="1"/>
  <c r="D39" i="7"/>
  <c r="E38" i="7"/>
  <c r="D38" i="7"/>
  <c r="E30" i="7"/>
  <c r="D30" i="7"/>
  <c r="E23" i="7"/>
  <c r="D1454" i="1" s="1"/>
  <c r="D23" i="7"/>
  <c r="E22" i="7"/>
  <c r="I30" i="3" s="1"/>
  <c r="D22" i="7"/>
  <c r="E14" i="7"/>
  <c r="D14" i="7"/>
  <c r="E7" i="7"/>
  <c r="D7" i="7"/>
  <c r="E6" i="7"/>
  <c r="D6" i="7"/>
  <c r="E5" i="7"/>
  <c r="I29" i="3" s="1"/>
  <c r="D5" i="7"/>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E118" i="6"/>
  <c r="D118" i="6"/>
  <c r="F118" i="6" s="1"/>
  <c r="F117" i="6"/>
  <c r="F116"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D1222"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E567" i="4" s="1"/>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G165" i="9"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E643" i="4" s="1"/>
  <c r="D637" i="1"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D363" i="4" s="1"/>
  <c r="F36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D224" i="4" s="1"/>
  <c r="F235" i="4"/>
  <c r="F234" i="4"/>
  <c r="F233" i="4"/>
  <c r="F232" i="4"/>
  <c r="E231" i="4"/>
  <c r="D231" i="4"/>
  <c r="F231" i="4" s="1"/>
  <c r="F230" i="4"/>
  <c r="F229" i="4"/>
  <c r="E228" i="4"/>
  <c r="D228" i="4"/>
  <c r="F228" i="4" s="1"/>
  <c r="F227" i="4"/>
  <c r="F226" i="4"/>
  <c r="E225" i="4"/>
  <c r="E224" i="4" s="1"/>
  <c r="D225" i="4"/>
  <c r="F225" i="4" s="1"/>
  <c r="F224" i="4"/>
  <c r="F223" i="4"/>
  <c r="F222" i="4"/>
  <c r="F221" i="4"/>
  <c r="F220" i="4"/>
  <c r="E219" i="4"/>
  <c r="E215" i="4" s="1"/>
  <c r="D219" i="4"/>
  <c r="F219" i="4" s="1"/>
  <c r="F218" i="4"/>
  <c r="F217" i="4"/>
  <c r="E216" i="4"/>
  <c r="D216" i="4"/>
  <c r="D215" i="4" s="1"/>
  <c r="F215" i="4" s="1"/>
  <c r="F214" i="4"/>
  <c r="F213" i="4"/>
  <c r="F212" i="4"/>
  <c r="F211" i="4"/>
  <c r="E210" i="4"/>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I35" i="3"/>
  <c r="G35" i="3"/>
  <c r="B35" i="3"/>
  <c r="G34" i="3"/>
  <c r="B34" i="3"/>
  <c r="I33" i="3"/>
  <c r="G33" i="3"/>
  <c r="B33" i="3"/>
  <c r="H32" i="3"/>
  <c r="G32" i="3"/>
  <c r="B32" i="3"/>
  <c r="H31" i="3"/>
  <c r="G31" i="3"/>
  <c r="B31"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C1515" i="1"/>
  <c r="H1515" i="1" s="1"/>
  <c r="C1514" i="1"/>
  <c r="G1513" i="1"/>
  <c r="C1513" i="1"/>
  <c r="H1513" i="1" s="1"/>
  <c r="C1512" i="1"/>
  <c r="C1511" i="1"/>
  <c r="H1511" i="1" s="1"/>
  <c r="C1510" i="1"/>
  <c r="C1509" i="1"/>
  <c r="H1509" i="1" s="1"/>
  <c r="C1508" i="1"/>
  <c r="G1507" i="1"/>
  <c r="C1507" i="1"/>
  <c r="H1507" i="1" s="1"/>
  <c r="C1506" i="1"/>
  <c r="G1505" i="1"/>
  <c r="C1505" i="1"/>
  <c r="H1505" i="1" s="1"/>
  <c r="C1504" i="1"/>
  <c r="C1503" i="1"/>
  <c r="H1503" i="1" s="1"/>
  <c r="C1502" i="1"/>
  <c r="C1501" i="1"/>
  <c r="H1501" i="1" s="1"/>
  <c r="C1500" i="1"/>
  <c r="C1498" i="1"/>
  <c r="G1497" i="1"/>
  <c r="C1497" i="1"/>
  <c r="H1497" i="1" s="1"/>
  <c r="C1496" i="1"/>
  <c r="G1495" i="1"/>
  <c r="C1495" i="1"/>
  <c r="H1495" i="1" s="1"/>
  <c r="C1494" i="1"/>
  <c r="G1493" i="1"/>
  <c r="C1493" i="1"/>
  <c r="H1493" i="1" s="1"/>
  <c r="C1492" i="1"/>
  <c r="C1491" i="1"/>
  <c r="H1491" i="1" s="1"/>
  <c r="C1490" i="1"/>
  <c r="G1489" i="1"/>
  <c r="C1489" i="1"/>
  <c r="H1489" i="1" s="1"/>
  <c r="C1488" i="1"/>
  <c r="G1487" i="1"/>
  <c r="C1487" i="1"/>
  <c r="H1487" i="1" s="1"/>
  <c r="C1486" i="1"/>
  <c r="C1485" i="1"/>
  <c r="H1485" i="1" s="1"/>
  <c r="C1484" i="1"/>
  <c r="C1482" i="1"/>
  <c r="C1480" i="1"/>
  <c r="D1479" i="1"/>
  <c r="C1479" i="1"/>
  <c r="D1478" i="1"/>
  <c r="C1478" i="1"/>
  <c r="D1477" i="1"/>
  <c r="C1477" i="1"/>
  <c r="D1476" i="1"/>
  <c r="C1476" i="1"/>
  <c r="C1475" i="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C1454" i="1"/>
  <c r="D1453" i="1"/>
  <c r="C1453" i="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D1440" i="1"/>
  <c r="C1440" i="1"/>
  <c r="J1440" i="1" s="1"/>
  <c r="D1439" i="1"/>
  <c r="H1439" i="1" s="1"/>
  <c r="C1439" i="1"/>
  <c r="D1438" i="1"/>
  <c r="C1438" i="1"/>
  <c r="G1438" i="1" s="1"/>
  <c r="D1437" i="1"/>
  <c r="C1437" i="1"/>
  <c r="D1436"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8" i="1"/>
  <c r="H1328" i="1" s="1"/>
  <c r="C1328" i="1"/>
  <c r="H1327" i="1"/>
  <c r="D1327" i="1"/>
  <c r="C1327" i="1"/>
  <c r="G1327" i="1" s="1"/>
  <c r="D1326" i="1"/>
  <c r="H1326" i="1" s="1"/>
  <c r="C1326" i="1"/>
  <c r="D1325" i="1"/>
  <c r="C1325" i="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D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D1285" i="1"/>
  <c r="C1285" i="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D1273" i="1"/>
  <c r="C1273" i="1"/>
  <c r="G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D1229" i="1"/>
  <c r="C1229" i="1"/>
  <c r="D1228" i="1"/>
  <c r="C1228" i="1"/>
  <c r="C1227" i="1"/>
  <c r="D1226" i="1"/>
  <c r="C1226" i="1"/>
  <c r="H1226" i="1" s="1"/>
  <c r="D1225" i="1"/>
  <c r="C1225" i="1"/>
  <c r="H1225" i="1" s="1"/>
  <c r="D1224" i="1"/>
  <c r="C1224" i="1"/>
  <c r="H1224" i="1" s="1"/>
  <c r="D1223" i="1"/>
  <c r="C1223" i="1"/>
  <c r="H1223" i="1" s="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D1211" i="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D1156" i="1"/>
  <c r="C1156" i="1"/>
  <c r="D1155" i="1"/>
  <c r="C1155" i="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D1011" i="1"/>
  <c r="C1011" i="1"/>
  <c r="D1010" i="1"/>
  <c r="C1010" i="1"/>
  <c r="D1009" i="1"/>
  <c r="C1009" i="1"/>
  <c r="D1008" i="1"/>
  <c r="C1008" i="1"/>
  <c r="H1008" i="1" s="1"/>
  <c r="D1007" i="1"/>
  <c r="C1007" i="1"/>
  <c r="D1006" i="1"/>
  <c r="C1006" i="1"/>
  <c r="D1005" i="1"/>
  <c r="C1005" i="1"/>
  <c r="D1004" i="1"/>
  <c r="C1004" i="1"/>
  <c r="D1003" i="1"/>
  <c r="C1003" i="1"/>
  <c r="D1002" i="1"/>
  <c r="C1002" i="1"/>
  <c r="D1001" i="1"/>
  <c r="C1001" i="1"/>
  <c r="D1000" i="1"/>
  <c r="C1000" i="1"/>
  <c r="D999" i="1"/>
  <c r="C999" i="1"/>
  <c r="D998" i="1"/>
  <c r="C998" i="1"/>
  <c r="H998" i="1" s="1"/>
  <c r="D997" i="1"/>
  <c r="C997" i="1"/>
  <c r="D996" i="1"/>
  <c r="C996" i="1"/>
  <c r="D995" i="1"/>
  <c r="C995" i="1"/>
  <c r="H995" i="1" s="1"/>
  <c r="D994" i="1"/>
  <c r="C994" i="1"/>
  <c r="H994" i="1" s="1"/>
  <c r="D993" i="1"/>
  <c r="C993" i="1"/>
  <c r="H993" i="1" s="1"/>
  <c r="D992" i="1"/>
  <c r="C992" i="1"/>
  <c r="H992" i="1" s="1"/>
  <c r="D991"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D715" i="1"/>
  <c r="C715" i="1"/>
  <c r="D714" i="1"/>
  <c r="C714" i="1"/>
  <c r="H714" i="1" s="1"/>
  <c r="D713" i="1"/>
  <c r="C713" i="1"/>
  <c r="D712" i="1"/>
  <c r="C712" i="1"/>
  <c r="D711" i="1"/>
  <c r="C711" i="1"/>
  <c r="H711" i="1" s="1"/>
  <c r="D710" i="1"/>
  <c r="C710" i="1"/>
  <c r="D709" i="1"/>
  <c r="C709" i="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5" i="1"/>
  <c r="C645" i="1"/>
  <c r="D644" i="1"/>
  <c r="C644" i="1"/>
  <c r="D643" i="1"/>
  <c r="C643" i="1"/>
  <c r="D642" i="1"/>
  <c r="C642" i="1"/>
  <c r="D641" i="1"/>
  <c r="C641" i="1"/>
  <c r="C637"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D599" i="1"/>
  <c r="C599" i="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D411" i="1"/>
  <c r="C411" i="1"/>
  <c r="D406" i="1"/>
  <c r="H406" i="1" s="1"/>
  <c r="C406" i="1"/>
  <c r="G406" i="1" s="1"/>
  <c r="D405" i="1"/>
  <c r="H405" i="1" s="1"/>
  <c r="C405" i="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H384" i="1"/>
  <c r="D384" i="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D372" i="1"/>
  <c r="H372" i="1" s="1"/>
  <c r="C372" i="1"/>
  <c r="G372" i="1" s="1"/>
  <c r="H371" i="1"/>
  <c r="D371" i="1"/>
  <c r="C371" i="1"/>
  <c r="G371" i="1" s="1"/>
  <c r="D370" i="1"/>
  <c r="H370" i="1" s="1"/>
  <c r="C370" i="1"/>
  <c r="G370" i="1" s="1"/>
  <c r="D369" i="1"/>
  <c r="H369" i="1" s="1"/>
  <c r="C369" i="1"/>
  <c r="G369" i="1" s="1"/>
  <c r="D368" i="1"/>
  <c r="H368" i="1" s="1"/>
  <c r="C368" i="1"/>
  <c r="G368" i="1" s="1"/>
  <c r="H367" i="1"/>
  <c r="D367" i="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H360" i="1"/>
  <c r="D360" i="1"/>
  <c r="C360" i="1"/>
  <c r="G360" i="1" s="1"/>
  <c r="D359" i="1"/>
  <c r="H359" i="1" s="1"/>
  <c r="C359" i="1"/>
  <c r="G359" i="1" s="1"/>
  <c r="D358" i="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C346"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C323" i="1"/>
  <c r="D322" i="1"/>
  <c r="C322" i="1"/>
  <c r="G322" i="1" s="1"/>
  <c r="D321" i="1"/>
  <c r="C321" i="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H309" i="1"/>
  <c r="D309" i="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C294" i="1"/>
  <c r="D292" i="1"/>
  <c r="H292" i="1" s="1"/>
  <c r="C292" i="1"/>
  <c r="G292" i="1" s="1"/>
  <c r="H291" i="1"/>
  <c r="D291" i="1"/>
  <c r="C291" i="1"/>
  <c r="G291" i="1" s="1"/>
  <c r="D290" i="1"/>
  <c r="H290" i="1" s="1"/>
  <c r="C290" i="1"/>
  <c r="G290" i="1" s="1"/>
  <c r="D289" i="1"/>
  <c r="C289" i="1"/>
  <c r="D288" i="1"/>
  <c r="H288" i="1" s="1"/>
  <c r="C288" i="1"/>
  <c r="G288" i="1" s="1"/>
  <c r="D284" i="1"/>
  <c r="H284" i="1" s="1"/>
  <c r="C284" i="1"/>
  <c r="G284" i="1" s="1"/>
  <c r="D283" i="1"/>
  <c r="H283" i="1" s="1"/>
  <c r="C283" i="1"/>
  <c r="G283" i="1" s="1"/>
  <c r="D282" i="1"/>
  <c r="H282" i="1" s="1"/>
  <c r="C282" i="1"/>
  <c r="G282" i="1" s="1"/>
  <c r="H281" i="1"/>
  <c r="D281" i="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H270" i="1"/>
  <c r="D270" i="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H245" i="1"/>
  <c r="D245" i="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H221" i="1"/>
  <c r="D221" i="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D208" i="1"/>
  <c r="H208" i="1" s="1"/>
  <c r="C208" i="1"/>
  <c r="G208" i="1" s="1"/>
  <c r="D207" i="1"/>
  <c r="H207" i="1" s="1"/>
  <c r="C207" i="1"/>
  <c r="D206" i="1"/>
  <c r="H206" i="1" s="1"/>
  <c r="C206" i="1"/>
  <c r="D205" i="1"/>
  <c r="H205" i="1" s="1"/>
  <c r="C205" i="1"/>
  <c r="G205" i="1" s="1"/>
  <c r="D204" i="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1" i="1"/>
  <c r="C191" i="1"/>
  <c r="D190" i="1"/>
  <c r="C190" i="1"/>
  <c r="G190" i="1" s="1"/>
  <c r="D189" i="1"/>
  <c r="C189" i="1"/>
  <c r="D188" i="1"/>
  <c r="C188" i="1"/>
  <c r="G188" i="1" s="1"/>
  <c r="D187" i="1"/>
  <c r="C187" i="1"/>
  <c r="D186" i="1"/>
  <c r="H186" i="1" s="1"/>
  <c r="C186" i="1"/>
  <c r="G186" i="1" s="1"/>
  <c r="D185" i="1"/>
  <c r="H185" i="1" s="1"/>
  <c r="C185" i="1"/>
  <c r="G185" i="1" s="1"/>
  <c r="D184" i="1"/>
  <c r="D183" i="1"/>
  <c r="H183" i="1" s="1"/>
  <c r="C183" i="1"/>
  <c r="D182" i="1"/>
  <c r="C182" i="1"/>
  <c r="G182" i="1" s="1"/>
  <c r="D181" i="1"/>
  <c r="C181" i="1"/>
  <c r="G181" i="1" s="1"/>
  <c r="D180" i="1"/>
  <c r="C180" i="1"/>
  <c r="D179" i="1"/>
  <c r="H179" i="1" s="1"/>
  <c r="C179" i="1"/>
  <c r="D178" i="1"/>
  <c r="H178" i="1" s="1"/>
  <c r="C178" i="1"/>
  <c r="G178" i="1" s="1"/>
  <c r="D177" i="1"/>
  <c r="H177" i="1" s="1"/>
  <c r="C177" i="1"/>
  <c r="D176" i="1"/>
  <c r="H176" i="1" s="1"/>
  <c r="C176" i="1"/>
  <c r="D175" i="1"/>
  <c r="H175" i="1" s="1"/>
  <c r="C175" i="1"/>
  <c r="G175" i="1" s="1"/>
  <c r="D174" i="1"/>
  <c r="H174" i="1" s="1"/>
  <c r="C174" i="1"/>
  <c r="D173" i="1"/>
  <c r="C173" i="1"/>
  <c r="D172" i="1"/>
  <c r="H172" i="1" s="1"/>
  <c r="C172" i="1"/>
  <c r="G172" i="1" s="1"/>
  <c r="D171" i="1"/>
  <c r="H171" i="1" s="1"/>
  <c r="C171" i="1"/>
  <c r="G171" i="1" s="1"/>
  <c r="D170" i="1"/>
  <c r="C170" i="1"/>
  <c r="D169" i="1"/>
  <c r="H169" i="1" s="1"/>
  <c r="C169" i="1"/>
  <c r="G169" i="1" s="1"/>
  <c r="D168" i="1"/>
  <c r="C168" i="1"/>
  <c r="D167" i="1"/>
  <c r="H167" i="1" s="1"/>
  <c r="C167" i="1"/>
  <c r="G167" i="1" s="1"/>
  <c r="D166" i="1"/>
  <c r="C166" i="1"/>
  <c r="D165" i="1"/>
  <c r="D164" i="1"/>
  <c r="H164" i="1" s="1"/>
  <c r="C164" i="1"/>
  <c r="D163" i="1"/>
  <c r="H163" i="1" s="1"/>
  <c r="C163" i="1"/>
  <c r="D162" i="1"/>
  <c r="C162" i="1"/>
  <c r="D161" i="1"/>
  <c r="C161" i="1"/>
  <c r="D160" i="1"/>
  <c r="D158" i="1"/>
  <c r="H158" i="1" s="1"/>
  <c r="C158" i="1"/>
  <c r="G158" i="1" s="1"/>
  <c r="D157" i="1"/>
  <c r="C157" i="1"/>
  <c r="D156" i="1"/>
  <c r="H156" i="1" s="1"/>
  <c r="C156" i="1"/>
  <c r="D155" i="1"/>
  <c r="D154" i="1"/>
  <c r="C154" i="1"/>
  <c r="D153" i="1"/>
  <c r="H153" i="1" s="1"/>
  <c r="C153" i="1"/>
  <c r="G153" i="1" s="1"/>
  <c r="D152" i="1"/>
  <c r="C152" i="1"/>
  <c r="H151" i="1"/>
  <c r="D151" i="1"/>
  <c r="C151" i="1"/>
  <c r="G151" i="1" s="1"/>
  <c r="D150" i="1"/>
  <c r="H150" i="1" s="1"/>
  <c r="C150" i="1"/>
  <c r="G150" i="1" s="1"/>
  <c r="D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H135" i="1"/>
  <c r="D135" i="1"/>
  <c r="C135" i="1"/>
  <c r="G135" i="1" s="1"/>
  <c r="D134" i="1"/>
  <c r="H134" i="1" s="1"/>
  <c r="C134" i="1"/>
  <c r="G134" i="1" s="1"/>
  <c r="D133" i="1"/>
  <c r="H133" i="1" s="1"/>
  <c r="C133" i="1"/>
  <c r="D132" i="1"/>
  <c r="H132" i="1" s="1"/>
  <c r="C132" i="1"/>
  <c r="D131" i="1"/>
  <c r="H131" i="1" s="1"/>
  <c r="C131" i="1"/>
  <c r="D130" i="1"/>
  <c r="D129" i="1"/>
  <c r="H128" i="1"/>
  <c r="D128" i="1"/>
  <c r="C128" i="1"/>
  <c r="G128" i="1" s="1"/>
  <c r="D127" i="1"/>
  <c r="H127" i="1" s="1"/>
  <c r="C127" i="1"/>
  <c r="G127" i="1" s="1"/>
  <c r="D126" i="1"/>
  <c r="H126" i="1" s="1"/>
  <c r="C126" i="1"/>
  <c r="G126" i="1" s="1"/>
  <c r="D125" i="1"/>
  <c r="H125" i="1" s="1"/>
  <c r="C125" i="1"/>
  <c r="G125" i="1" s="1"/>
  <c r="D124" i="1"/>
  <c r="H124" i="1" s="1"/>
  <c r="C124" i="1"/>
  <c r="G124" i="1" s="1"/>
  <c r="D123" i="1"/>
  <c r="C123" i="1"/>
  <c r="D122" i="1"/>
  <c r="H122" i="1" s="1"/>
  <c r="C122" i="1"/>
  <c r="G122" i="1" s="1"/>
  <c r="D121" i="1"/>
  <c r="C121" i="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H113" i="1"/>
  <c r="D113" i="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H102" i="1"/>
  <c r="D102" i="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H87" i="1"/>
  <c r="D87" i="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H61" i="1"/>
  <c r="D61" i="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H52" i="1"/>
  <c r="D52" i="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H9" i="1"/>
  <c r="D9" i="1"/>
  <c r="C9" i="1"/>
  <c r="G9" i="1" s="1"/>
  <c r="D8" i="1"/>
  <c r="H8" i="1" s="1"/>
  <c r="C8" i="1"/>
  <c r="G8" i="1" s="1"/>
  <c r="D7" i="1"/>
  <c r="H7" i="1" s="1"/>
  <c r="C7" i="1"/>
  <c r="G7" i="1" s="1"/>
  <c r="D6" i="1"/>
  <c r="H6" i="1" s="1"/>
  <c r="C6" i="1"/>
  <c r="G6" i="1" s="1"/>
  <c r="D5" i="1"/>
  <c r="H5" i="1" s="1"/>
  <c r="C5" i="1"/>
  <c r="G5" i="1" s="1"/>
  <c r="D4" i="1"/>
  <c r="H4" i="1" s="1"/>
  <c r="C4" i="1"/>
  <c r="G4" i="1" s="1"/>
  <c r="D3" i="1"/>
  <c r="H1030" i="1" l="1"/>
  <c r="H1033" i="1"/>
  <c r="H1032" i="1"/>
  <c r="D258" i="5"/>
  <c r="D206" i="5"/>
  <c r="F206" i="5" s="1"/>
  <c r="D69" i="5"/>
  <c r="H1230" i="1"/>
  <c r="G1436" i="1"/>
  <c r="H1453" i="1"/>
  <c r="H1454" i="1"/>
  <c r="H631" i="1"/>
  <c r="H1228" i="1"/>
  <c r="H1578" i="1"/>
  <c r="G1576" i="1"/>
  <c r="H1576" i="1"/>
  <c r="G1509" i="1"/>
  <c r="G1491" i="1"/>
  <c r="G1511" i="1"/>
  <c r="G1515" i="1"/>
  <c r="D24" i="8"/>
  <c r="C1499" i="1" s="1"/>
  <c r="H1499" i="1" s="1"/>
  <c r="C1483" i="1"/>
  <c r="H1483" i="1" s="1"/>
  <c r="G1503" i="1"/>
  <c r="G1501" i="1"/>
  <c r="G1499" i="1"/>
  <c r="G1483" i="1"/>
  <c r="G1485" i="1"/>
  <c r="G1481" i="1"/>
  <c r="D644" i="4"/>
  <c r="C638" i="1" s="1"/>
  <c r="D1227" i="1"/>
  <c r="H1227" i="1" s="1"/>
  <c r="H1229" i="1"/>
  <c r="G405" i="1"/>
  <c r="H1211" i="1"/>
  <c r="H1212" i="1"/>
  <c r="F133" i="4"/>
  <c r="G133" i="1"/>
  <c r="H322" i="1"/>
  <c r="H1440" i="1"/>
  <c r="H1436" i="1"/>
  <c r="H1437" i="1"/>
  <c r="H1438" i="1"/>
  <c r="G1325" i="1"/>
  <c r="H1325" i="1"/>
  <c r="G1285" i="1"/>
  <c r="H1285" i="1"/>
  <c r="E281" i="9"/>
  <c r="B281" i="9" s="1"/>
  <c r="F250" i="5"/>
  <c r="E280" i="9"/>
  <c r="B280" i="9" s="1"/>
  <c r="D245" i="5"/>
  <c r="E279" i="9"/>
  <c r="B279" i="9" s="1"/>
  <c r="E237" i="5"/>
  <c r="I23" i="3" s="1"/>
  <c r="D238" i="5"/>
  <c r="F239" i="5"/>
  <c r="F238" i="5"/>
  <c r="H1157" i="1"/>
  <c r="H1160" i="1"/>
  <c r="H1156" i="1"/>
  <c r="H1154" i="1"/>
  <c r="H1155" i="1"/>
  <c r="D12" i="5"/>
  <c r="C990" i="1" s="1"/>
  <c r="F52" i="5"/>
  <c r="H1012" i="1"/>
  <c r="H1011" i="1"/>
  <c r="H1010" i="1"/>
  <c r="H1007" i="1"/>
  <c r="H1009" i="1"/>
  <c r="H1006" i="1"/>
  <c r="H1005" i="1"/>
  <c r="H1004" i="1"/>
  <c r="H1003" i="1"/>
  <c r="H1002" i="1"/>
  <c r="H1001" i="1"/>
  <c r="H991" i="1"/>
  <c r="H996" i="1"/>
  <c r="H1000" i="1"/>
  <c r="H997" i="1"/>
  <c r="H999" i="1"/>
  <c r="E7" i="5"/>
  <c r="F19" i="5"/>
  <c r="H990" i="1"/>
  <c r="D7" i="5"/>
  <c r="H948" i="1"/>
  <c r="H880" i="1"/>
  <c r="H741" i="1"/>
  <c r="H716" i="1"/>
  <c r="H715" i="1"/>
  <c r="H713" i="1"/>
  <c r="H712" i="1"/>
  <c r="H710" i="1"/>
  <c r="H709" i="1"/>
  <c r="F217" i="9"/>
  <c r="B217" i="9" s="1"/>
  <c r="H649" i="1"/>
  <c r="H647" i="1"/>
  <c r="H644" i="1"/>
  <c r="H643" i="1"/>
  <c r="H642" i="1"/>
  <c r="H645" i="1"/>
  <c r="H641" i="1"/>
  <c r="H599" i="1"/>
  <c r="H600" i="1"/>
  <c r="E143" i="9"/>
  <c r="B143" i="9" s="1"/>
  <c r="F495" i="4"/>
  <c r="E101" i="9"/>
  <c r="B101" i="9" s="1"/>
  <c r="G321" i="1"/>
  <c r="G323" i="1"/>
  <c r="G289" i="1"/>
  <c r="H411" i="1"/>
  <c r="H412" i="1"/>
  <c r="E273" i="9"/>
  <c r="B273" i="9" s="1"/>
  <c r="H637" i="1"/>
  <c r="G209" i="1"/>
  <c r="G206" i="1"/>
  <c r="G207" i="1"/>
  <c r="E196" i="4"/>
  <c r="D192" i="1" s="1"/>
  <c r="F210" i="4"/>
  <c r="F196" i="4"/>
  <c r="E54" i="9"/>
  <c r="B54" i="9" s="1"/>
  <c r="G191" i="1"/>
  <c r="G189" i="1"/>
  <c r="G187" i="1"/>
  <c r="F188" i="4"/>
  <c r="F222" i="9"/>
  <c r="B222" i="9"/>
  <c r="G183" i="1"/>
  <c r="E44" i="9"/>
  <c r="B44" i="9" s="1"/>
  <c r="F220" i="9"/>
  <c r="B220" i="9"/>
  <c r="G180" i="1"/>
  <c r="F219" i="9"/>
  <c r="B219" i="9" s="1"/>
  <c r="E42" i="9"/>
  <c r="B42" i="9" s="1"/>
  <c r="F218" i="9"/>
  <c r="G179" i="1"/>
  <c r="B218" i="9"/>
  <c r="G177" i="1"/>
  <c r="G176" i="1"/>
  <c r="F177" i="4"/>
  <c r="G173" i="1"/>
  <c r="G174" i="1"/>
  <c r="G170" i="1"/>
  <c r="G168" i="1"/>
  <c r="G166" i="1"/>
  <c r="G164" i="1"/>
  <c r="G163" i="1"/>
  <c r="G162" i="1"/>
  <c r="E40" i="9"/>
  <c r="B40" i="9" s="1"/>
  <c r="G161" i="1"/>
  <c r="E163" i="4"/>
  <c r="D159" i="1" s="1"/>
  <c r="G157" i="1"/>
  <c r="E152" i="4"/>
  <c r="F159" i="4"/>
  <c r="G156" i="1"/>
  <c r="G154" i="1"/>
  <c r="G152" i="1"/>
  <c r="G132" i="1"/>
  <c r="G131" i="1"/>
  <c r="G121" i="1"/>
  <c r="G123" i="1"/>
  <c r="F125" i="4"/>
  <c r="H157" i="1"/>
  <c r="C155" i="1"/>
  <c r="H289" i="1"/>
  <c r="D484" i="4"/>
  <c r="H373" i="1"/>
  <c r="H358" i="1"/>
  <c r="C373" i="1"/>
  <c r="G373" i="1" s="1"/>
  <c r="H321" i="1"/>
  <c r="H323" i="1"/>
  <c r="D311" i="4"/>
  <c r="D298" i="4" s="1"/>
  <c r="C192" i="1"/>
  <c r="H198" i="1"/>
  <c r="H204" i="1"/>
  <c r="H191" i="1"/>
  <c r="H190" i="1"/>
  <c r="H189" i="1"/>
  <c r="H188" i="1"/>
  <c r="H187" i="1"/>
  <c r="C184" i="1"/>
  <c r="G184" i="1" s="1"/>
  <c r="H173" i="1"/>
  <c r="H182" i="1"/>
  <c r="H181" i="1"/>
  <c r="H180" i="1"/>
  <c r="E43" i="9"/>
  <c r="B43" i="9" s="1"/>
  <c r="H170" i="1"/>
  <c r="C165" i="1"/>
  <c r="G165" i="1" s="1"/>
  <c r="H165" i="1"/>
  <c r="H168" i="1"/>
  <c r="D163" i="4"/>
  <c r="F163" i="4" s="1"/>
  <c r="H166" i="1"/>
  <c r="H162" i="1"/>
  <c r="C160" i="1"/>
  <c r="G160" i="1" s="1"/>
  <c r="H161" i="1"/>
  <c r="H154" i="1"/>
  <c r="E39" i="9"/>
  <c r="B39" i="9" s="1"/>
  <c r="H152" i="1"/>
  <c r="D152" i="4"/>
  <c r="F152" i="4" s="1"/>
  <c r="C149" i="1"/>
  <c r="G149" i="1" s="1"/>
  <c r="H129" i="1"/>
  <c r="C130" i="1"/>
  <c r="G130" i="1" s="1"/>
  <c r="H130" i="1"/>
  <c r="C129" i="1"/>
  <c r="G129" i="1" s="1"/>
  <c r="H121" i="1"/>
  <c r="H123" i="1"/>
  <c r="D124" i="4"/>
  <c r="E283" i="9"/>
  <c r="B283" i="9" s="1"/>
  <c r="F214" i="9"/>
  <c r="B214" i="9" s="1"/>
  <c r="F216" i="9"/>
  <c r="B216" i="9" s="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9" i="1"/>
  <c r="G1231" i="1"/>
  <c r="G1233" i="1"/>
  <c r="G1237" i="1"/>
  <c r="G1239" i="1"/>
  <c r="G1241" i="1"/>
  <c r="G1243" i="1"/>
  <c r="G1245" i="1"/>
  <c r="G1247" i="1"/>
  <c r="G1249" i="1"/>
  <c r="G1251" i="1"/>
  <c r="G1253" i="1"/>
  <c r="G1255" i="1"/>
  <c r="G1257" i="1"/>
  <c r="G1259" i="1"/>
  <c r="G1261" i="1"/>
  <c r="G1263" i="1"/>
  <c r="G1265" i="1"/>
  <c r="G1267" i="1"/>
  <c r="G1269" i="1"/>
  <c r="G1271" i="1"/>
  <c r="H1273" i="1"/>
  <c r="J1447" i="1"/>
  <c r="H1447" i="1"/>
  <c r="G1447" i="1"/>
  <c r="J1449" i="1"/>
  <c r="H1449" i="1"/>
  <c r="G1449" i="1"/>
  <c r="I1449" i="1" s="1"/>
  <c r="J1451" i="1"/>
  <c r="H1451" i="1"/>
  <c r="G1451" i="1"/>
  <c r="G1453" i="1"/>
  <c r="J1456" i="1"/>
  <c r="H1456" i="1"/>
  <c r="G1456" i="1"/>
  <c r="J1458" i="1"/>
  <c r="H1458" i="1"/>
  <c r="G1458" i="1"/>
  <c r="I1458" i="1" s="1"/>
  <c r="J1460" i="1"/>
  <c r="H1460" i="1"/>
  <c r="G1460" i="1"/>
  <c r="J1465" i="1"/>
  <c r="H1465" i="1"/>
  <c r="G1465" i="1"/>
  <c r="I1465" i="1" s="1"/>
  <c r="J1471" i="1"/>
  <c r="H1471" i="1"/>
  <c r="G1471" i="1"/>
  <c r="J1479" i="1"/>
  <c r="H1479" i="1"/>
  <c r="G1479" i="1"/>
  <c r="I1479" i="1" s="1"/>
  <c r="G1482" i="1"/>
  <c r="H1482" i="1"/>
  <c r="G1486" i="1"/>
  <c r="H1486" i="1"/>
  <c r="G1490" i="1"/>
  <c r="H1490" i="1"/>
  <c r="G1494" i="1"/>
  <c r="H1494" i="1"/>
  <c r="G1498" i="1"/>
  <c r="H1498" i="1"/>
  <c r="G1502" i="1"/>
  <c r="H1502" i="1"/>
  <c r="G1506" i="1"/>
  <c r="H1506" i="1"/>
  <c r="G1510" i="1"/>
  <c r="H1510" i="1"/>
  <c r="G1514" i="1"/>
  <c r="H1514"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J1439" i="1"/>
  <c r="J1441" i="1"/>
  <c r="J1443" i="1"/>
  <c r="J1446" i="1"/>
  <c r="H1446" i="1"/>
  <c r="G1446" i="1"/>
  <c r="I1446" i="1" s="1"/>
  <c r="J1448" i="1"/>
  <c r="H1448" i="1"/>
  <c r="G1448" i="1"/>
  <c r="J1450" i="1"/>
  <c r="H1450" i="1"/>
  <c r="G1450" i="1"/>
  <c r="I1450" i="1" s="1"/>
  <c r="J1452" i="1"/>
  <c r="H1452" i="1"/>
  <c r="G1452" i="1"/>
  <c r="J1455" i="1"/>
  <c r="H1455" i="1"/>
  <c r="G1455" i="1"/>
  <c r="J1457" i="1"/>
  <c r="H1457" i="1"/>
  <c r="G1457" i="1"/>
  <c r="J1459" i="1"/>
  <c r="H1459" i="1"/>
  <c r="G1459" i="1"/>
  <c r="I1459" i="1" s="1"/>
  <c r="G1461" i="1"/>
  <c r="J1467" i="1"/>
  <c r="H1467" i="1"/>
  <c r="G1467" i="1"/>
  <c r="I1467" i="1" s="1"/>
  <c r="J1473" i="1"/>
  <c r="H1473" i="1"/>
  <c r="G1473" i="1"/>
  <c r="J1477" i="1"/>
  <c r="H1477" i="1"/>
  <c r="G1477" i="1"/>
  <c r="I1477" i="1" s="1"/>
  <c r="G1274" i="1"/>
  <c r="G1276" i="1"/>
  <c r="G1278" i="1"/>
  <c r="G1280" i="1"/>
  <c r="G1282" i="1"/>
  <c r="G1284" i="1"/>
  <c r="G1286" i="1"/>
  <c r="G1288" i="1"/>
  <c r="G1290" i="1"/>
  <c r="G1292" i="1"/>
  <c r="G1294" i="1"/>
  <c r="G1296" i="1"/>
  <c r="G1298" i="1"/>
  <c r="G1301" i="1"/>
  <c r="G1303" i="1"/>
  <c r="G1305"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6" i="1"/>
  <c r="H1466" i="1"/>
  <c r="G1466" i="1"/>
  <c r="J1468" i="1"/>
  <c r="H1468" i="1"/>
  <c r="G1468" i="1"/>
  <c r="I1468" i="1" s="1"/>
  <c r="H1470" i="1"/>
  <c r="G1470" i="1"/>
  <c r="J1472" i="1"/>
  <c r="H1472" i="1"/>
  <c r="G1472" i="1"/>
  <c r="J1474" i="1"/>
  <c r="H1474" i="1"/>
  <c r="G1474" i="1"/>
  <c r="I1474"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F202" i="4"/>
  <c r="F264" i="4"/>
  <c r="F299" i="4"/>
  <c r="D350" i="4"/>
  <c r="F351" i="4"/>
  <c r="E644" i="4"/>
  <c r="D638" i="1" s="1"/>
  <c r="G287" i="9"/>
  <c r="E287" i="9" s="1"/>
  <c r="B287" i="9" s="1"/>
  <c r="D146" i="5"/>
  <c r="D68" i="5" s="1"/>
  <c r="F149" i="5"/>
  <c r="H289" i="9"/>
  <c r="E176" i="5"/>
  <c r="I24" i="3"/>
  <c r="D5" i="6"/>
  <c r="C1307" i="1"/>
  <c r="F13" i="6"/>
  <c r="F35" i="6"/>
  <c r="H25" i="3"/>
  <c r="C1329" i="1"/>
  <c r="G205" i="9"/>
  <c r="E205" i="9" s="1"/>
  <c r="B205" i="9" s="1"/>
  <c r="D7" i="4"/>
  <c r="F8" i="4"/>
  <c r="F164" i="4"/>
  <c r="F216" i="4"/>
  <c r="F236" i="4"/>
  <c r="F331" i="4"/>
  <c r="F383" i="4"/>
  <c r="F466" i="4"/>
  <c r="F516" i="4"/>
  <c r="E593" i="4"/>
  <c r="D587" i="1" s="1"/>
  <c r="H286" i="9"/>
  <c r="E87" i="5"/>
  <c r="F89" i="6"/>
  <c r="C1383" i="1"/>
  <c r="G1445" i="1"/>
  <c r="E50" i="4"/>
  <c r="D46" i="1" s="1"/>
  <c r="H46" i="1" s="1"/>
  <c r="E82" i="4"/>
  <c r="D78" i="1" s="1"/>
  <c r="H78" i="1" s="1"/>
  <c r="F134" i="4"/>
  <c r="F140" i="4"/>
  <c r="E299" i="4"/>
  <c r="F345" i="4"/>
  <c r="E351" i="4"/>
  <c r="F397" i="4"/>
  <c r="F417" i="4"/>
  <c r="G209" i="9"/>
  <c r="E209" i="9" s="1"/>
  <c r="B209" i="9" s="1"/>
  <c r="G201" i="9"/>
  <c r="E201" i="9" s="1"/>
  <c r="B201" i="9" s="1"/>
  <c r="G197" i="9"/>
  <c r="E197" i="9" s="1"/>
  <c r="B197" i="9" s="1"/>
  <c r="G193" i="9"/>
  <c r="E193" i="9" s="1"/>
  <c r="B193" i="9" s="1"/>
  <c r="D421" i="4"/>
  <c r="F422" i="4"/>
  <c r="D459" i="4"/>
  <c r="F460" i="4"/>
  <c r="E484" i="4"/>
  <c r="D478" i="1" s="1"/>
  <c r="D529" i="4"/>
  <c r="F530" i="4"/>
  <c r="D567" i="4"/>
  <c r="F568" i="4"/>
  <c r="G195" i="9"/>
  <c r="E195" i="9" s="1"/>
  <c r="B195" i="9" s="1"/>
  <c r="D593" i="4"/>
  <c r="F594" i="4"/>
  <c r="G211" i="9"/>
  <c r="E211" i="9" s="1"/>
  <c r="B211" i="9" s="1"/>
  <c r="G207" i="9"/>
  <c r="E207" i="9" s="1"/>
  <c r="B207" i="9" s="1"/>
  <c r="G203" i="9"/>
  <c r="E203" i="9" s="1"/>
  <c r="B203" i="9" s="1"/>
  <c r="G199" i="9"/>
  <c r="E199" i="9" s="1"/>
  <c r="B199" i="9" s="1"/>
  <c r="D625" i="4"/>
  <c r="F626" i="4"/>
  <c r="F119" i="5"/>
  <c r="I31" i="3"/>
  <c r="D1469" i="1"/>
  <c r="H1469" i="1" s="1"/>
  <c r="I32" i="3"/>
  <c r="D1475" i="1"/>
  <c r="G1475" i="1" s="1"/>
  <c r="F416" i="4"/>
  <c r="E142" i="9"/>
  <c r="B142" i="9" s="1"/>
  <c r="F603" i="4"/>
  <c r="F13" i="5"/>
  <c r="F79" i="5"/>
  <c r="F135" i="5"/>
  <c r="G289" i="9"/>
  <c r="F177" i="5"/>
  <c r="F180" i="5"/>
  <c r="E291" i="9"/>
  <c r="B291" i="9" s="1"/>
  <c r="F246" i="5"/>
  <c r="E35" i="6"/>
  <c r="E89" i="6"/>
  <c r="D1383" i="1" s="1"/>
  <c r="F115" i="6"/>
  <c r="D42" i="8"/>
  <c r="E286" i="9"/>
  <c r="B286" i="9" s="1"/>
  <c r="F88" i="5"/>
  <c r="G297" i="9"/>
  <c r="E297" i="9" s="1"/>
  <c r="G278" i="9"/>
  <c r="E278" i="9" s="1"/>
  <c r="B278" i="9" s="1"/>
  <c r="M212" i="9"/>
  <c r="F21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G164" i="9"/>
  <c r="G163" i="9"/>
  <c r="E163" i="9" s="1"/>
  <c r="B163" i="9" s="1"/>
  <c r="G162" i="9"/>
  <c r="E162" i="9" s="1"/>
  <c r="B162" i="9" s="1"/>
  <c r="G161" i="9"/>
  <c r="E161" i="9" s="1"/>
  <c r="B161" i="9" s="1"/>
  <c r="G160" i="9"/>
  <c r="E160" i="9" s="1"/>
  <c r="B160" i="9" s="1"/>
  <c r="E274" i="9"/>
  <c r="B274" i="9" s="1"/>
  <c r="I10" i="9"/>
  <c r="H164" i="9"/>
  <c r="B227" i="9"/>
  <c r="B229" i="9"/>
  <c r="B231" i="9"/>
  <c r="B233" i="9"/>
  <c r="B235" i="9"/>
  <c r="B237" i="9"/>
  <c r="B239" i="9"/>
  <c r="B241" i="9"/>
  <c r="B243" i="9"/>
  <c r="B245" i="9"/>
  <c r="B247" i="9"/>
  <c r="B249" i="9"/>
  <c r="B251" i="9"/>
  <c r="B253" i="9"/>
  <c r="B255" i="9"/>
  <c r="B257" i="9"/>
  <c r="B259" i="9"/>
  <c r="B261" i="9"/>
  <c r="B263" i="9"/>
  <c r="B265" i="9"/>
  <c r="B267" i="9"/>
  <c r="B269" i="9"/>
  <c r="B271" i="9"/>
  <c r="I1455" i="1" l="1"/>
  <c r="F258" i="5"/>
  <c r="C1235" i="1"/>
  <c r="G292" i="9"/>
  <c r="E292" i="9" s="1"/>
  <c r="B292" i="9" s="1"/>
  <c r="C1183" i="1"/>
  <c r="D176" i="5"/>
  <c r="F69" i="5"/>
  <c r="C1047" i="1"/>
  <c r="G638" i="1"/>
  <c r="G1227" i="1"/>
  <c r="D1214" i="1"/>
  <c r="F245" i="5"/>
  <c r="C1222" i="1"/>
  <c r="D237" i="5"/>
  <c r="C1215" i="1"/>
  <c r="E289" i="9"/>
  <c r="B289" i="9" s="1"/>
  <c r="F12" i="5"/>
  <c r="I20" i="3"/>
  <c r="D985" i="1"/>
  <c r="F7" i="5"/>
  <c r="C985" i="1"/>
  <c r="H20" i="3"/>
  <c r="F644" i="4"/>
  <c r="G192" i="1"/>
  <c r="D148" i="1"/>
  <c r="E151" i="4"/>
  <c r="G20" i="9"/>
  <c r="G155" i="1"/>
  <c r="H155" i="1"/>
  <c r="F484" i="4"/>
  <c r="C478" i="1"/>
  <c r="G478" i="1" s="1"/>
  <c r="C306" i="1"/>
  <c r="F311" i="4"/>
  <c r="H192" i="1"/>
  <c r="H184" i="1"/>
  <c r="C159" i="1"/>
  <c r="G159" i="1" s="1"/>
  <c r="H160" i="1"/>
  <c r="D151" i="4"/>
  <c r="C147" i="1" s="1"/>
  <c r="C148" i="1"/>
  <c r="G148" i="1" s="1"/>
  <c r="H20" i="9"/>
  <c r="H149" i="1"/>
  <c r="F124" i="4"/>
  <c r="C120" i="1"/>
  <c r="B212" i="9"/>
  <c r="E164" i="9"/>
  <c r="B164" i="9" s="1"/>
  <c r="K1432" i="9"/>
  <c r="G295" i="9"/>
  <c r="E295" i="9" s="1"/>
  <c r="B295" i="9" s="1"/>
  <c r="I34" i="3"/>
  <c r="C1517" i="1"/>
  <c r="I25" i="3"/>
  <c r="D1329" i="1"/>
  <c r="G1329" i="1" s="1"/>
  <c r="F625" i="4"/>
  <c r="C619" i="1"/>
  <c r="F593" i="4"/>
  <c r="C587" i="1"/>
  <c r="F459" i="4"/>
  <c r="C453" i="1"/>
  <c r="F421" i="4"/>
  <c r="D420" i="4"/>
  <c r="C415" i="1"/>
  <c r="G1383" i="1"/>
  <c r="H1383" i="1"/>
  <c r="E68" i="5"/>
  <c r="F68" i="5" s="1"/>
  <c r="D1065" i="1"/>
  <c r="E6" i="4"/>
  <c r="F7" i="4"/>
  <c r="D6" i="4"/>
  <c r="C3" i="1"/>
  <c r="H1329" i="1"/>
  <c r="G1307" i="1"/>
  <c r="H1307" i="1"/>
  <c r="E175" i="5"/>
  <c r="D1152" i="1" s="1"/>
  <c r="I22" i="3"/>
  <c r="D1153" i="1"/>
  <c r="D408" i="4"/>
  <c r="C345" i="1"/>
  <c r="D407" i="4"/>
  <c r="C293" i="1"/>
  <c r="H1475" i="1"/>
  <c r="G1469" i="1"/>
  <c r="H638" i="1"/>
  <c r="G46" i="1"/>
  <c r="B297" i="9"/>
  <c r="E296" i="9"/>
  <c r="I10" i="3" s="1"/>
  <c r="G294" i="9"/>
  <c r="E294" i="9" s="1"/>
  <c r="H21" i="3"/>
  <c r="C1046" i="1"/>
  <c r="D6" i="5"/>
  <c r="F567" i="4"/>
  <c r="C561" i="1"/>
  <c r="F529" i="4"/>
  <c r="D528" i="4"/>
  <c r="C523" i="1"/>
  <c r="E350" i="4"/>
  <c r="F350" i="4" s="1"/>
  <c r="D346" i="1"/>
  <c r="E298" i="4"/>
  <c r="F298" i="4" s="1"/>
  <c r="D294" i="1"/>
  <c r="D141" i="6"/>
  <c r="C1299" i="1"/>
  <c r="H24" i="3"/>
  <c r="F5" i="6"/>
  <c r="E141" i="6"/>
  <c r="F146" i="5"/>
  <c r="C1124" i="1"/>
  <c r="E420" i="4"/>
  <c r="I1476" i="1"/>
  <c r="I1472" i="1"/>
  <c r="I1466" i="1"/>
  <c r="I1463" i="1"/>
  <c r="E528" i="4"/>
  <c r="I1473" i="1"/>
  <c r="I1457" i="1"/>
  <c r="I1452" i="1"/>
  <c r="I1448" i="1"/>
  <c r="I1471" i="1"/>
  <c r="I1460" i="1"/>
  <c r="I1456" i="1"/>
  <c r="I1451" i="1"/>
  <c r="I1447" i="1"/>
  <c r="G78" i="1"/>
  <c r="H1235" i="1" l="1"/>
  <c r="G1235" i="1"/>
  <c r="H22" i="3"/>
  <c r="C1153" i="1"/>
  <c r="H1183" i="1"/>
  <c r="G1183" i="1"/>
  <c r="F176" i="5"/>
  <c r="H1047" i="1"/>
  <c r="G1047" i="1"/>
  <c r="H1222" i="1"/>
  <c r="G1222" i="1"/>
  <c r="H1215" i="1"/>
  <c r="G1215" i="1"/>
  <c r="H23" i="3"/>
  <c r="C1214" i="1"/>
  <c r="D175" i="5"/>
  <c r="C1152" i="1" s="1"/>
  <c r="H1152" i="1" s="1"/>
  <c r="F237" i="5"/>
  <c r="F175" i="5"/>
  <c r="H985" i="1"/>
  <c r="G985" i="1"/>
  <c r="I17" i="3"/>
  <c r="D147" i="1"/>
  <c r="H147" i="1" s="1"/>
  <c r="E289" i="4"/>
  <c r="D285" i="1" s="1"/>
  <c r="E20" i="9"/>
  <c r="B20" i="9" s="1"/>
  <c r="H478" i="1"/>
  <c r="G306" i="1"/>
  <c r="H306" i="1"/>
  <c r="H159" i="1"/>
  <c r="H17" i="3"/>
  <c r="F151" i="4"/>
  <c r="D289" i="4"/>
  <c r="F289" i="4" s="1"/>
  <c r="H148" i="1"/>
  <c r="G120" i="1"/>
  <c r="H120" i="1"/>
  <c r="H1124" i="1"/>
  <c r="G1124" i="1"/>
  <c r="F141" i="6"/>
  <c r="H28" i="3"/>
  <c r="C1435" i="1"/>
  <c r="E407" i="4"/>
  <c r="D402" i="1" s="1"/>
  <c r="D293" i="1"/>
  <c r="H293" i="1" s="1"/>
  <c r="F528" i="4"/>
  <c r="D636" i="4"/>
  <c r="C522" i="1"/>
  <c r="E635" i="4"/>
  <c r="D629" i="1" s="1"/>
  <c r="D414" i="1"/>
  <c r="G1299" i="1"/>
  <c r="H1299" i="1"/>
  <c r="G299" i="9"/>
  <c r="E299" i="9" s="1"/>
  <c r="H294" i="1"/>
  <c r="G294" i="1"/>
  <c r="H346" i="1"/>
  <c r="G346" i="1"/>
  <c r="H523" i="1"/>
  <c r="G523" i="1"/>
  <c r="G293" i="1"/>
  <c r="G1153" i="1"/>
  <c r="H1153" i="1"/>
  <c r="D412" i="4"/>
  <c r="F6" i="4"/>
  <c r="H16" i="3"/>
  <c r="C2" i="1"/>
  <c r="I16" i="3"/>
  <c r="E412" i="4"/>
  <c r="D2" i="1"/>
  <c r="G1065" i="1"/>
  <c r="H1065" i="1"/>
  <c r="G147" i="1"/>
  <c r="H415" i="1"/>
  <c r="G415" i="1"/>
  <c r="E636" i="4"/>
  <c r="D630" i="1" s="1"/>
  <c r="D522" i="1"/>
  <c r="I28" i="3"/>
  <c r="D1435" i="1"/>
  <c r="H9" i="3" s="1"/>
  <c r="E408" i="4"/>
  <c r="D403" i="1" s="1"/>
  <c r="D345" i="1"/>
  <c r="H561" i="1"/>
  <c r="G561" i="1"/>
  <c r="C984" i="1"/>
  <c r="B294" i="9"/>
  <c r="E293" i="9"/>
  <c r="F407" i="4"/>
  <c r="C402" i="1"/>
  <c r="G345" i="1"/>
  <c r="H345" i="1"/>
  <c r="C403" i="1"/>
  <c r="H3" i="1"/>
  <c r="G3" i="1"/>
  <c r="I21" i="3"/>
  <c r="E6" i="5"/>
  <c r="F6" i="5" s="1"/>
  <c r="D1046" i="1"/>
  <c r="H1046" i="1" s="1"/>
  <c r="D635" i="4"/>
  <c r="F420" i="4"/>
  <c r="C414" i="1"/>
  <c r="H453" i="1"/>
  <c r="G453" i="1"/>
  <c r="H587" i="1"/>
  <c r="G587" i="1"/>
  <c r="H619" i="1"/>
  <c r="G619" i="1"/>
  <c r="H1517" i="1"/>
  <c r="G1517" i="1"/>
  <c r="H11" i="3"/>
  <c r="G1152" i="1" l="1"/>
  <c r="G276" i="9"/>
  <c r="G1214" i="1"/>
  <c r="H1214" i="1"/>
  <c r="F408" i="4"/>
  <c r="E413" i="4"/>
  <c r="E640" i="4" s="1"/>
  <c r="E291" i="4"/>
  <c r="D287" i="1" s="1"/>
  <c r="E290" i="4"/>
  <c r="D286" i="1" s="1"/>
  <c r="E19" i="9"/>
  <c r="D290" i="4"/>
  <c r="C285" i="1"/>
  <c r="G285" i="1" s="1"/>
  <c r="D413" i="4"/>
  <c r="F413" i="4" s="1"/>
  <c r="D291" i="4"/>
  <c r="F291" i="4" s="1"/>
  <c r="K3" i="9"/>
  <c r="N3" i="9"/>
  <c r="I11" i="3"/>
  <c r="H403" i="1"/>
  <c r="G403" i="1"/>
  <c r="H402" i="1"/>
  <c r="G402" i="1"/>
  <c r="E639" i="4"/>
  <c r="E414" i="4"/>
  <c r="D409" i="1" s="1"/>
  <c r="D407" i="1"/>
  <c r="G1046" i="1"/>
  <c r="B299" i="9"/>
  <c r="E298" i="9"/>
  <c r="I9" i="3" s="1"/>
  <c r="H522" i="1"/>
  <c r="G522" i="1"/>
  <c r="H414" i="1"/>
  <c r="G414" i="1"/>
  <c r="F635" i="4"/>
  <c r="C629" i="1"/>
  <c r="H276" i="9"/>
  <c r="D984" i="1"/>
  <c r="H8" i="3" s="1"/>
  <c r="G282" i="9"/>
  <c r="E282" i="9" s="1"/>
  <c r="B282" i="9" s="1"/>
  <c r="G2" i="1"/>
  <c r="H2" i="1"/>
  <c r="D639" i="4"/>
  <c r="F412" i="4"/>
  <c r="C407" i="1"/>
  <c r="F636" i="4"/>
  <c r="C630" i="1"/>
  <c r="G1435" i="1"/>
  <c r="H1435" i="1"/>
  <c r="E276" i="9" l="1"/>
  <c r="B276" i="9" s="1"/>
  <c r="F290" i="4"/>
  <c r="E415" i="4"/>
  <c r="D410" i="1" s="1"/>
  <c r="D408" i="1"/>
  <c r="C408" i="1"/>
  <c r="D414" i="4"/>
  <c r="F414" i="4" s="1"/>
  <c r="C286" i="1"/>
  <c r="G286" i="1" s="1"/>
  <c r="D415" i="4"/>
  <c r="D640" i="4"/>
  <c r="D642" i="4" s="1"/>
  <c r="C287" i="1"/>
  <c r="H287" i="1" s="1"/>
  <c r="H285" i="1"/>
  <c r="M3" i="9"/>
  <c r="H630" i="1"/>
  <c r="G630" i="1"/>
  <c r="G407" i="1"/>
  <c r="H407" i="1"/>
  <c r="F639" i="4"/>
  <c r="C633" i="1"/>
  <c r="H629" i="1"/>
  <c r="G629" i="1"/>
  <c r="H984" i="1"/>
  <c r="E642" i="4"/>
  <c r="D634" i="1"/>
  <c r="E641" i="4"/>
  <c r="D633" i="1"/>
  <c r="G984" i="1"/>
  <c r="E275" i="9" l="1"/>
  <c r="I8" i="3" s="1"/>
  <c r="F415" i="4"/>
  <c r="H408" i="1"/>
  <c r="C410" i="1"/>
  <c r="G410" i="1" s="1"/>
  <c r="G408" i="1"/>
  <c r="D641" i="4"/>
  <c r="D646" i="4" s="1"/>
  <c r="F640" i="4"/>
  <c r="C409" i="1"/>
  <c r="H409" i="1" s="1"/>
  <c r="H286" i="1"/>
  <c r="G287" i="1"/>
  <c r="C634" i="1"/>
  <c r="G634" i="1" s="1"/>
  <c r="F642" i="4"/>
  <c r="C636" i="1"/>
  <c r="H633" i="1"/>
  <c r="G633" i="1"/>
  <c r="E645" i="4"/>
  <c r="D635" i="1"/>
  <c r="E646" i="4"/>
  <c r="D636" i="1"/>
  <c r="H410" i="1"/>
  <c r="C635" i="1" l="1"/>
  <c r="H635" i="1" s="1"/>
  <c r="D645" i="4"/>
  <c r="H18" i="3" s="1"/>
  <c r="F641" i="4"/>
  <c r="G409" i="1"/>
  <c r="H634" i="1"/>
  <c r="I18" i="3"/>
  <c r="D639" i="1"/>
  <c r="I19" i="3"/>
  <c r="D640" i="1"/>
  <c r="H636" i="1"/>
  <c r="G636" i="1"/>
  <c r="F646" i="4"/>
  <c r="H19" i="3"/>
  <c r="C640" i="1"/>
  <c r="G635" i="1" l="1"/>
  <c r="C639" i="1"/>
  <c r="G639" i="1" s="1"/>
  <c r="F645" i="4"/>
  <c r="H640" i="1"/>
  <c r="G640" i="1"/>
  <c r="H7" i="3"/>
  <c r="H639" i="1" l="1"/>
  <c r="J3" i="9"/>
  <c r="I7" i="3"/>
  <c r="L272" i="9" l="1"/>
  <c r="M272" i="9"/>
  <c r="G18" i="9"/>
  <c r="H18" i="9"/>
  <c r="I17" i="9"/>
  <c r="K5" i="9"/>
  <c r="I7" i="9"/>
  <c r="J8" i="9"/>
  <c r="K9" i="9"/>
  <c r="I11" i="9"/>
  <c r="J12" i="9"/>
  <c r="K13" i="9"/>
  <c r="L15" i="9"/>
  <c r="M16" i="9"/>
  <c r="J17" i="9"/>
  <c r="I6" i="9"/>
  <c r="J7" i="9"/>
  <c r="K8" i="9"/>
  <c r="J11" i="9"/>
  <c r="K12" i="9"/>
  <c r="H15" i="9"/>
  <c r="G16" i="9"/>
  <c r="G17" i="9"/>
  <c r="K6" i="9"/>
  <c r="J9" i="9"/>
  <c r="K10" i="9"/>
  <c r="J13" i="9"/>
  <c r="L16" i="9"/>
  <c r="I5" i="9"/>
  <c r="J6" i="9"/>
  <c r="K7" i="9"/>
  <c r="I9" i="9"/>
  <c r="J10" i="9"/>
  <c r="K11" i="9"/>
  <c r="I13" i="9"/>
  <c r="G15" i="9"/>
  <c r="H16" i="9"/>
  <c r="H17" i="9"/>
  <c r="J5" i="9"/>
  <c r="I8" i="9"/>
  <c r="I12" i="9"/>
  <c r="M15" i="9"/>
  <c r="E13" i="9" l="1"/>
  <c r="B13" i="9" s="1"/>
  <c r="E18" i="9"/>
  <c r="B18" i="9" s="1"/>
  <c r="F272" i="9"/>
  <c r="E12" i="9"/>
  <c r="B12" i="9" s="1"/>
  <c r="E10" i="9"/>
  <c r="B10" i="9" s="1"/>
  <c r="E8" i="9"/>
  <c r="B8" i="9" s="1"/>
  <c r="E15" i="9"/>
  <c r="F16" i="9"/>
  <c r="E9" i="9"/>
  <c r="B9" i="9" s="1"/>
  <c r="E16" i="9"/>
  <c r="E6" i="9"/>
  <c r="B6" i="9" s="1"/>
  <c r="E11" i="9"/>
  <c r="B11" i="9" s="1"/>
  <c r="E5" i="9"/>
  <c r="E17" i="9"/>
  <c r="B17" i="9" s="1"/>
  <c r="F15" i="9"/>
  <c r="E7" i="9"/>
  <c r="B7" i="9" s="1"/>
  <c r="B272" i="9"/>
  <c r="F19" i="9"/>
  <c r="F14" i="9" l="1"/>
  <c r="F3" i="9" s="1"/>
  <c r="B16" i="9"/>
  <c r="E14" i="9"/>
  <c r="B5" i="9"/>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<sst xmlns="http://schemas.openxmlformats.org/spreadsheetml/2006/main" count="4313" uniqueCount="3393">
  <si>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</si>
  <si>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</si>
  <si>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</si>
  <si>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</si>
  <si>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</si>
  <si>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</si>
  <si>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</si>
  <si>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</si>
  <si>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</si>
  <si>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</si>
  <si>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</si>
  <si>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</si>
  <si>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</si>
  <si>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</si>
  <si>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</si>
  <si>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</si>
  <si>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</si>
  <si>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</si>
  <si>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</si>
  <si>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</si>
  <si>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</si>
  <si>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</si>
  <si>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</si>
  <si>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</si>
  <si>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</si>
  <si>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</si>
  <si>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</si>
  <si>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</si>
  <si>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</si>
  <si>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</si>
  <si>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</si>
  <si>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OSIJEKU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</si>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</sst>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15916462</v>
      </c>
      <c r="D2" s="6">
        <f>'PR-RAS'!E6</f>
        <v>16092796.779999999</v>
      </c>
      <c r="E2" s="6">
        <v>0</v>
      </c>
      <c r="F2" s="6">
        <v>0</v>
      </c>
      <c r="G2" s="7">
        <f t="shared" ref="G2:G264" si="0">(B2/1000)*(C2*1+D2*2)</f>
        <v>48102.055560000001</v>
      </c>
      <c r="H2" s="7">
        <f t="shared" ref="H2:H264" si="1">ABS(C2-ROUND(C2,0))+ABS(D2-ROUND(D2,0))</f>
        <v>0.22000000067055225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3643</v>
      </c>
      <c r="D120" s="1">
        <f>'PR-RAS'!E124</f>
        <v>2528</v>
      </c>
      <c r="E120" s="1">
        <v>0</v>
      </c>
      <c r="F120" s="1">
        <v>0</v>
      </c>
      <c r="G120" s="2">
        <f t="shared" si="0"/>
        <v>1035.181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3643</v>
      </c>
      <c r="D121" s="1">
        <f>'PR-RAS'!E125</f>
        <v>2528</v>
      </c>
      <c r="E121" s="1">
        <v>0</v>
      </c>
      <c r="F121" s="1">
        <v>0</v>
      </c>
      <c r="G121" s="2">
        <f t="shared" si="0"/>
        <v>1043.8799999999999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3643</v>
      </c>
      <c r="D123" s="1">
        <f>'PR-RAS'!E127</f>
        <v>2528</v>
      </c>
      <c r="E123" s="1">
        <v>0</v>
      </c>
      <c r="F123" s="1">
        <v>0</v>
      </c>
      <c r="G123" s="2">
        <f t="shared" si="0"/>
        <v>1061.278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15912819</v>
      </c>
      <c r="D129" s="1">
        <f>'PR-RAS'!E133</f>
        <v>16090268.779999999</v>
      </c>
      <c r="E129" s="1">
        <v>0</v>
      </c>
      <c r="F129" s="1">
        <v>0</v>
      </c>
      <c r="G129" s="2">
        <f t="shared" si="0"/>
        <v>6155949.63968</v>
      </c>
      <c r="H129" s="2">
        <f t="shared" si="1"/>
        <v>0.22000000067055225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15912819</v>
      </c>
      <c r="D130" s="1">
        <f>'PR-RAS'!E134</f>
        <v>16090268.779999999</v>
      </c>
      <c r="E130" s="1">
        <v>0</v>
      </c>
      <c r="F130" s="1">
        <v>0</v>
      </c>
      <c r="G130" s="2">
        <f t="shared" si="0"/>
        <v>6204042.9962400002</v>
      </c>
      <c r="H130" s="2">
        <f t="shared" si="1"/>
        <v>0.22000000067055225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15903099</v>
      </c>
      <c r="D131" s="1">
        <f>'PR-RAS'!E135</f>
        <v>16066449.08</v>
      </c>
      <c r="E131" s="1">
        <v>0</v>
      </c>
      <c r="F131" s="1">
        <v>0</v>
      </c>
      <c r="G131" s="2">
        <f t="shared" si="0"/>
        <v>6244679.6307999995</v>
      </c>
      <c r="H131" s="2">
        <f t="shared" si="1"/>
        <v>8.0000000074505806E-2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9720</v>
      </c>
      <c r="D132" s="1">
        <f>'PR-RAS'!E136</f>
        <v>23819.7</v>
      </c>
      <c r="E132" s="1">
        <v>0</v>
      </c>
      <c r="F132" s="1">
        <v>0</v>
      </c>
      <c r="G132" s="2">
        <f t="shared" si="0"/>
        <v>7514.0814000000009</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15872234</v>
      </c>
      <c r="D147" s="1">
        <f>'PR-RAS'!E151</f>
        <v>16180366.949999999</v>
      </c>
      <c r="E147" s="1">
        <v>0</v>
      </c>
      <c r="F147" s="1">
        <v>0</v>
      </c>
      <c r="G147" s="2">
        <f t="shared" si="0"/>
        <v>7042013.3133999994</v>
      </c>
      <c r="H147" s="2">
        <f t="shared" si="1"/>
        <v>5.000000074505806E-2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13855680</v>
      </c>
      <c r="D148" s="1">
        <f>'PR-RAS'!E152</f>
        <v>13970106.279999999</v>
      </c>
      <c r="E148" s="1">
        <v>0</v>
      </c>
      <c r="F148" s="1">
        <v>0</v>
      </c>
      <c r="G148" s="2">
        <f t="shared" si="0"/>
        <v>6143996.2063199999</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11592595</v>
      </c>
      <c r="D149" s="1">
        <f>'PR-RAS'!E153</f>
        <v>11675880.34</v>
      </c>
      <c r="E149" s="1">
        <v>0</v>
      </c>
      <c r="F149" s="1">
        <v>0</v>
      </c>
      <c r="G149" s="2">
        <f t="shared" si="0"/>
        <v>5171764.6406399999</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11509714</v>
      </c>
      <c r="D150" s="1">
        <f>'PR-RAS'!E154</f>
        <v>11591935.77</v>
      </c>
      <c r="E150" s="1">
        <v>0</v>
      </c>
      <c r="F150" s="1">
        <v>0</v>
      </c>
      <c r="G150" s="2">
        <f t="shared" si="0"/>
        <v>5169344.2454599999</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82881</v>
      </c>
      <c r="D152" s="1">
        <f>'PR-RAS'!E156</f>
        <v>83944.57</v>
      </c>
      <c r="E152" s="1">
        <v>0</v>
      </c>
      <c r="F152" s="1">
        <v>0</v>
      </c>
      <c r="G152" s="2">
        <f t="shared" si="0"/>
        <v>37866.291140000001</v>
      </c>
      <c r="H152" s="2">
        <f t="shared" si="1"/>
        <v>0.42999999999301508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238916</v>
      </c>
      <c r="D154" s="1">
        <f>'PR-RAS'!E158</f>
        <v>269378.42</v>
      </c>
      <c r="E154" s="1">
        <v>0</v>
      </c>
      <c r="F154" s="1">
        <v>0</v>
      </c>
      <c r="G154" s="2">
        <f t="shared" si="0"/>
        <v>118983.94451999999</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2024169</v>
      </c>
      <c r="D155" s="1">
        <f>'PR-RAS'!E159</f>
        <v>2024847.5199999998</v>
      </c>
      <c r="E155" s="1">
        <v>0</v>
      </c>
      <c r="F155" s="1">
        <v>0</v>
      </c>
      <c r="G155" s="2">
        <f t="shared" si="0"/>
        <v>935375.06215999986</v>
      </c>
      <c r="H155" s="2">
        <f t="shared" si="1"/>
        <v>0.48000000021420419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111391</v>
      </c>
      <c r="D156" s="1">
        <f>'PR-RAS'!E160</f>
        <v>99921.39</v>
      </c>
      <c r="E156" s="1">
        <v>0</v>
      </c>
      <c r="F156" s="1">
        <v>0</v>
      </c>
      <c r="G156" s="2">
        <f t="shared" si="0"/>
        <v>48241.235900000007</v>
      </c>
      <c r="H156" s="2">
        <f t="shared" si="1"/>
        <v>0.38999999999941792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1912778</v>
      </c>
      <c r="D157" s="1">
        <f>'PR-RAS'!E161</f>
        <v>1924926.13</v>
      </c>
      <c r="E157" s="1">
        <v>0</v>
      </c>
      <c r="F157" s="1">
        <v>0</v>
      </c>
      <c r="G157" s="2">
        <f t="shared" si="0"/>
        <v>898970.32056000002</v>
      </c>
      <c r="H157" s="2">
        <f t="shared" si="1"/>
        <v>0.12999999988824129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1956656</v>
      </c>
      <c r="D159" s="1">
        <f>'PR-RAS'!E163</f>
        <v>2152386.2799999998</v>
      </c>
      <c r="E159" s="1">
        <v>0</v>
      </c>
      <c r="F159" s="1">
        <v>0</v>
      </c>
      <c r="G159" s="2">
        <f t="shared" si="0"/>
        <v>989305.71247999999</v>
      </c>
      <c r="H159" s="2">
        <f t="shared" si="1"/>
        <v>0.27999999979510903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385970</v>
      </c>
      <c r="D160" s="1">
        <f>'PR-RAS'!E164</f>
        <v>431325.24999999994</v>
      </c>
      <c r="E160" s="1">
        <v>0</v>
      </c>
      <c r="F160" s="1">
        <v>0</v>
      </c>
      <c r="G160" s="2">
        <f t="shared" si="0"/>
        <v>198530.65950000001</v>
      </c>
      <c r="H160" s="2">
        <f t="shared" si="1"/>
        <v>0.24999999994179234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24549</v>
      </c>
      <c r="D161" s="1">
        <f>'PR-RAS'!E165</f>
        <v>47765.68</v>
      </c>
      <c r="E161" s="1">
        <v>0</v>
      </c>
      <c r="F161" s="1">
        <v>0</v>
      </c>
      <c r="G161" s="2">
        <f t="shared" si="0"/>
        <v>19212.857599999999</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341691</v>
      </c>
      <c r="D162" s="1">
        <f>'PR-RAS'!E166</f>
        <v>374062.37</v>
      </c>
      <c r="E162" s="1">
        <v>0</v>
      </c>
      <c r="F162" s="1">
        <v>0</v>
      </c>
      <c r="G162" s="2">
        <f t="shared" si="0"/>
        <v>175460.33413999999</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9409</v>
      </c>
      <c r="D163" s="1">
        <f>'PR-RAS'!E167</f>
        <v>5703.6</v>
      </c>
      <c r="E163" s="1">
        <v>0</v>
      </c>
      <c r="F163" s="1">
        <v>0</v>
      </c>
      <c r="G163" s="2">
        <f t="shared" si="0"/>
        <v>3372.2244000000001</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10321</v>
      </c>
      <c r="D164" s="1">
        <f>'PR-RAS'!E168</f>
        <v>3793.6</v>
      </c>
      <c r="E164" s="1">
        <v>0</v>
      </c>
      <c r="F164" s="1">
        <v>0</v>
      </c>
      <c r="G164" s="2">
        <f t="shared" si="0"/>
        <v>2919.0366000000004</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355312</v>
      </c>
      <c r="D165" s="1">
        <f>'PR-RAS'!E169</f>
        <v>410129.9</v>
      </c>
      <c r="E165" s="1">
        <v>0</v>
      </c>
      <c r="F165" s="1">
        <v>0</v>
      </c>
      <c r="G165" s="2">
        <f t="shared" si="0"/>
        <v>192793.7752</v>
      </c>
      <c r="H165" s="2">
        <f t="shared" si="1"/>
        <v>9.9999999976716936E-2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172661</v>
      </c>
      <c r="D166" s="1">
        <f>'PR-RAS'!E170</f>
        <v>197526.26</v>
      </c>
      <c r="E166" s="1">
        <v>0</v>
      </c>
      <c r="F166" s="1">
        <v>0</v>
      </c>
      <c r="G166" s="2">
        <f t="shared" si="0"/>
        <v>93672.730800000005</v>
      </c>
      <c r="H166" s="2">
        <f t="shared" si="1"/>
        <v>0.26000000000931323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173771</v>
      </c>
      <c r="D168" s="1">
        <f>'PR-RAS'!E172</f>
        <v>208617.45</v>
      </c>
      <c r="E168" s="1">
        <v>0</v>
      </c>
      <c r="F168" s="1">
        <v>0</v>
      </c>
      <c r="G168" s="2">
        <f t="shared" si="0"/>
        <v>98697.985300000015</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8880</v>
      </c>
      <c r="D170" s="1">
        <f>'PR-RAS'!E174</f>
        <v>3986.19</v>
      </c>
      <c r="E170" s="1">
        <v>0</v>
      </c>
      <c r="F170" s="1">
        <v>0</v>
      </c>
      <c r="G170" s="2">
        <f t="shared" si="0"/>
        <v>2848.0522200000005</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1170738</v>
      </c>
      <c r="D173" s="1">
        <f>'PR-RAS'!E177</f>
        <v>1263507.0499999998</v>
      </c>
      <c r="E173" s="1">
        <v>0</v>
      </c>
      <c r="F173" s="1">
        <v>0</v>
      </c>
      <c r="G173" s="2">
        <f t="shared" si="0"/>
        <v>636013.36119999993</v>
      </c>
      <c r="H173" s="2">
        <f t="shared" si="1"/>
        <v>4.9999999813735485E-2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173759</v>
      </c>
      <c r="D174" s="1">
        <f>'PR-RAS'!E178</f>
        <v>164201.22</v>
      </c>
      <c r="E174" s="1">
        <v>0</v>
      </c>
      <c r="F174" s="1">
        <v>0</v>
      </c>
      <c r="G174" s="2">
        <f t="shared" si="0"/>
        <v>86873.929120000001</v>
      </c>
      <c r="H174" s="2">
        <f t="shared" si="1"/>
        <v>0.22000000000116415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39388</v>
      </c>
      <c r="D175" s="1">
        <f>'PR-RAS'!E179</f>
        <v>46248.1</v>
      </c>
      <c r="E175" s="1">
        <v>0</v>
      </c>
      <c r="F175" s="1">
        <v>0</v>
      </c>
      <c r="G175" s="2">
        <f t="shared" si="0"/>
        <v>22947.8508</v>
      </c>
      <c r="H175" s="2">
        <f t="shared" si="1"/>
        <v>9.9999999998544808E-2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4445</v>
      </c>
      <c r="D176" s="1">
        <f>'PR-RAS'!E180</f>
        <v>1695</v>
      </c>
      <c r="E176" s="1">
        <v>0</v>
      </c>
      <c r="F176" s="1">
        <v>0</v>
      </c>
      <c r="G176" s="2">
        <f t="shared" si="0"/>
        <v>1371.125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96874</v>
      </c>
      <c r="D177" s="1">
        <f>'PR-RAS'!E181</f>
        <v>108575.4</v>
      </c>
      <c r="E177" s="1">
        <v>0</v>
      </c>
      <c r="F177" s="1">
        <v>0</v>
      </c>
      <c r="G177" s="2">
        <f t="shared" si="0"/>
        <v>55268.364799999996</v>
      </c>
      <c r="H177" s="2">
        <f t="shared" si="1"/>
        <v>0.39999999999417923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37289</v>
      </c>
      <c r="D178" s="1">
        <f>'PR-RAS'!E182</f>
        <v>35320.199999999997</v>
      </c>
      <c r="E178" s="1">
        <v>0</v>
      </c>
      <c r="F178" s="1">
        <v>0</v>
      </c>
      <c r="G178" s="2">
        <f t="shared" si="0"/>
        <v>19103.503799999999</v>
      </c>
      <c r="H178" s="2">
        <f t="shared" si="1"/>
        <v>0.19999999999708962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20630</v>
      </c>
      <c r="D179" s="1">
        <f>'PR-RAS'!E183</f>
        <v>32856.04</v>
      </c>
      <c r="E179" s="1">
        <v>0</v>
      </c>
      <c r="F179" s="1">
        <v>0</v>
      </c>
      <c r="G179" s="2">
        <f t="shared" si="0"/>
        <v>15368.890239999999</v>
      </c>
      <c r="H179" s="2">
        <f t="shared" si="1"/>
        <v>4.0000000000873115E-2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779193</v>
      </c>
      <c r="D180" s="1">
        <f>'PR-RAS'!E184</f>
        <v>853715.09</v>
      </c>
      <c r="E180" s="1">
        <v>0</v>
      </c>
      <c r="F180" s="1">
        <v>0</v>
      </c>
      <c r="G180" s="2">
        <f t="shared" si="0"/>
        <v>445105.54921999993</v>
      </c>
      <c r="H180" s="2">
        <f t="shared" si="1"/>
        <v>8.999999996740371E-2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v>
      </c>
      <c r="D181" s="1">
        <f>'PR-RAS'!E185</f>
        <v>150</v>
      </c>
      <c r="E181" s="1">
        <v>0</v>
      </c>
      <c r="F181" s="1">
        <v>0</v>
      </c>
      <c r="G181" s="2">
        <f t="shared" si="0"/>
        <v>81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19010</v>
      </c>
      <c r="D182" s="1">
        <f>'PR-RAS'!E186</f>
        <v>20746</v>
      </c>
      <c r="E182" s="1">
        <v>0</v>
      </c>
      <c r="F182" s="1">
        <v>0</v>
      </c>
      <c r="G182" s="2">
        <f t="shared" si="0"/>
        <v>10950.861999999999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4520</v>
      </c>
      <c r="D183" s="1">
        <f>'PR-RAS'!E187</f>
        <v>2860</v>
      </c>
      <c r="E183" s="1">
        <v>0</v>
      </c>
      <c r="F183" s="1">
        <v>0</v>
      </c>
      <c r="G183" s="2">
        <f t="shared" si="0"/>
        <v>1863.6799999999998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40116</v>
      </c>
      <c r="D184" s="1">
        <f>'PR-RAS'!E188</f>
        <v>44564.08</v>
      </c>
      <c r="E184" s="1">
        <v>0</v>
      </c>
      <c r="F184" s="1">
        <v>0</v>
      </c>
      <c r="G184" s="2">
        <f t="shared" si="0"/>
        <v>23651.681280000001</v>
      </c>
      <c r="H184" s="2">
        <f t="shared" si="1"/>
        <v>8.000000000174623E-2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3507</v>
      </c>
      <c r="D186" s="1">
        <f>'PR-RAS'!E190</f>
        <v>3421.93</v>
      </c>
      <c r="E186" s="1">
        <v>0</v>
      </c>
      <c r="F186" s="1">
        <v>0</v>
      </c>
      <c r="G186" s="2">
        <f t="shared" si="0"/>
        <v>1914.9091000000001</v>
      </c>
      <c r="H186" s="2">
        <f t="shared" si="1"/>
        <v>7.0000000000163709E-2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3487</v>
      </c>
      <c r="D187" s="1">
        <f>'PR-RAS'!E191</f>
        <v>3492.66</v>
      </c>
      <c r="E187" s="1">
        <v>0</v>
      </c>
      <c r="F187" s="1">
        <v>0</v>
      </c>
      <c r="G187" s="2">
        <f t="shared" si="0"/>
        <v>1947.8515199999999</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117</v>
      </c>
      <c r="D190" s="1">
        <f>'PR-RAS'!E194</f>
        <v>0</v>
      </c>
      <c r="E190" s="1">
        <v>0</v>
      </c>
      <c r="F190" s="1">
        <v>0</v>
      </c>
      <c r="G190" s="2">
        <f t="shared" si="0"/>
        <v>22.113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12680</v>
      </c>
      <c r="D191" s="1">
        <f>'PR-RAS'!E195</f>
        <v>15324.49</v>
      </c>
      <c r="E191" s="1">
        <v>0</v>
      </c>
      <c r="F191" s="1">
        <v>0</v>
      </c>
      <c r="G191" s="2">
        <f t="shared" si="0"/>
        <v>8232.5061999999998</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59898</v>
      </c>
      <c r="D192" s="1">
        <f>'PR-RAS'!E196</f>
        <v>57874.39</v>
      </c>
      <c r="E192" s="1">
        <v>0</v>
      </c>
      <c r="F192" s="1">
        <v>0</v>
      </c>
      <c r="G192" s="2">
        <f t="shared" si="0"/>
        <v>33548.534979999997</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1488</v>
      </c>
      <c r="D198" s="1">
        <f>'PR-RAS'!E202</f>
        <v>3077.46</v>
      </c>
      <c r="E198" s="1">
        <v>0</v>
      </c>
      <c r="F198" s="1">
        <v>0</v>
      </c>
      <c r="G198" s="2">
        <f t="shared" si="0"/>
        <v>1505.65524</v>
      </c>
      <c r="H198" s="2">
        <f t="shared" si="1"/>
        <v>0.46000000000003638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1488</v>
      </c>
      <c r="D204" s="1">
        <f>'PR-RAS'!E208</f>
        <v>3077.46</v>
      </c>
      <c r="E204" s="1">
        <v>0</v>
      </c>
      <c r="F204" s="1">
        <v>0</v>
      </c>
      <c r="G204" s="2">
        <f t="shared" si="0"/>
        <v>1551.5127600000001</v>
      </c>
      <c r="H204" s="2">
        <f t="shared" si="1"/>
        <v>0.46000000000003638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58410</v>
      </c>
      <c r="D206" s="1">
        <f>'PR-RAS'!E210</f>
        <v>54796.93</v>
      </c>
      <c r="E206" s="1">
        <v>0</v>
      </c>
      <c r="F206" s="1">
        <v>0</v>
      </c>
      <c r="G206" s="2">
        <f t="shared" si="0"/>
        <v>34440.791299999997</v>
      </c>
      <c r="H206" s="2">
        <f t="shared" si="1"/>
        <v>6.9999999999708962E-2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4081</v>
      </c>
      <c r="D207" s="1">
        <f>'PR-RAS'!E211</f>
        <v>4796.93</v>
      </c>
      <c r="E207" s="1">
        <v>0</v>
      </c>
      <c r="F207" s="1">
        <v>0</v>
      </c>
      <c r="G207" s="2">
        <f t="shared" si="0"/>
        <v>2817.0211599999998</v>
      </c>
      <c r="H207" s="2">
        <f t="shared" si="1"/>
        <v>6.9999999999708962E-2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54329</v>
      </c>
      <c r="D209" s="1">
        <f>'PR-RAS'!E213</f>
        <v>50000</v>
      </c>
      <c r="E209" s="1">
        <v>0</v>
      </c>
      <c r="F209" s="1">
        <v>0</v>
      </c>
      <c r="G209" s="2">
        <f t="shared" si="0"/>
        <v>32100.431999999997</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15872234</v>
      </c>
      <c r="D285" s="1">
        <f>'PR-RAS'!E289</f>
        <v>16180366.949999999</v>
      </c>
      <c r="E285" s="1">
        <v>0</v>
      </c>
      <c r="F285" s="1">
        <v>0</v>
      </c>
      <c r="G285" s="2">
        <f t="shared" si="8"/>
        <v>13698162.883599998</v>
      </c>
      <c r="H285" s="2">
        <f t="shared" si="9"/>
        <v>5.000000074505806E-2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44228</v>
      </c>
      <c r="D286" s="1">
        <f>'PR-RAS'!E290</f>
        <v>0</v>
      </c>
      <c r="E286" s="1">
        <v>0</v>
      </c>
      <c r="F286" s="1">
        <v>0</v>
      </c>
      <c r="G286" s="2">
        <f t="shared" si="8"/>
        <v>12604.98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87570.169999999925</v>
      </c>
      <c r="E287" s="1">
        <v>0</v>
      </c>
      <c r="F287" s="1">
        <v>0</v>
      </c>
      <c r="G287" s="2">
        <f t="shared" si="8"/>
        <v>50090.137239999953</v>
      </c>
      <c r="H287" s="2">
        <f t="shared" si="9"/>
        <v>0.16999999992549419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47911</v>
      </c>
      <c r="D289" s="1">
        <f>'PR-RAS'!E293</f>
        <v>1449.97</v>
      </c>
      <c r="E289" s="1">
        <v>0</v>
      </c>
      <c r="F289" s="1">
        <v>0</v>
      </c>
      <c r="G289" s="2">
        <f t="shared" si="8"/>
        <v>14633.550719999999</v>
      </c>
      <c r="H289" s="2">
        <f t="shared" si="9"/>
        <v>2.9999999999972715E-2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3076</v>
      </c>
      <c r="D293" s="1">
        <f>'PR-RAS'!E298</f>
        <v>0</v>
      </c>
      <c r="E293" s="1">
        <v>0</v>
      </c>
      <c r="F293" s="1">
        <v>0</v>
      </c>
      <c r="G293" s="2">
        <f t="shared" si="8"/>
        <v>898.19199999999989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3076</v>
      </c>
      <c r="D306" s="1">
        <f>'PR-RAS'!E311</f>
        <v>0</v>
      </c>
      <c r="E306" s="1">
        <v>0</v>
      </c>
      <c r="F306" s="1">
        <v>0</v>
      </c>
      <c r="G306" s="2">
        <f t="shared" si="8"/>
        <v>938.18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3076</v>
      </c>
      <c r="D321" s="1">
        <f>'PR-RAS'!E326</f>
        <v>0</v>
      </c>
      <c r="E321" s="1">
        <v>0</v>
      </c>
      <c r="F321" s="1">
        <v>0</v>
      </c>
      <c r="G321" s="2">
        <f t="shared" si="8"/>
        <v>984.32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3076</v>
      </c>
      <c r="D322" s="1">
        <f>'PR-RAS'!E327</f>
        <v>0</v>
      </c>
      <c r="E322" s="1">
        <v>0</v>
      </c>
      <c r="F322" s="1">
        <v>0</v>
      </c>
      <c r="G322" s="2">
        <f t="shared" si="8"/>
        <v>987.39600000000007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124900</v>
      </c>
      <c r="D345" s="1">
        <f>'PR-RAS'!E350</f>
        <v>0</v>
      </c>
      <c r="E345" s="1">
        <v>0</v>
      </c>
      <c r="F345" s="1">
        <v>0</v>
      </c>
      <c r="G345" s="2">
        <f t="shared" si="8"/>
        <v>42965.599999999999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124900</v>
      </c>
      <c r="D358" s="1">
        <f>'PR-RAS'!E363</f>
        <v>0</v>
      </c>
      <c r="E358" s="1">
        <v>0</v>
      </c>
      <c r="F358" s="1">
        <v>0</v>
      </c>
      <c r="G358" s="2">
        <f t="shared" si="8"/>
        <v>44589.299999999996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124900</v>
      </c>
      <c r="D373" s="1">
        <f>'PR-RAS'!E378</f>
        <v>0</v>
      </c>
      <c r="E373" s="1">
        <v>0</v>
      </c>
      <c r="F373" s="1">
        <v>0</v>
      </c>
      <c r="G373" s="2">
        <f t="shared" si="8"/>
        <v>46462.8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124900</v>
      </c>
      <c r="D374" s="1">
        <f>'PR-RAS'!E379</f>
        <v>0</v>
      </c>
      <c r="E374" s="1">
        <v>0</v>
      </c>
      <c r="F374" s="1">
        <v>0</v>
      </c>
      <c r="G374" s="2">
        <f t="shared" si="8"/>
        <v>46587.7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121824</v>
      </c>
      <c r="D403" s="1">
        <f>'PR-RAS'!E408</f>
        <v>0</v>
      </c>
      <c r="E403" s="1">
        <v>0</v>
      </c>
      <c r="F403" s="1">
        <v>0</v>
      </c>
      <c r="G403" s="2">
        <f t="shared" si="8"/>
        <v>48973.248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124056.2</v>
      </c>
      <c r="E405" s="1">
        <v>0</v>
      </c>
      <c r="F405" s="1">
        <v>0</v>
      </c>
      <c r="G405" s="2">
        <f t="shared" si="8"/>
        <v>100237.4096</v>
      </c>
      <c r="H405" s="2">
        <f t="shared" si="9"/>
        <v>0.19999999999708962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15919538</v>
      </c>
      <c r="D407" s="1">
        <f>'PR-RAS'!E412</f>
        <v>16092796.779999999</v>
      </c>
      <c r="E407" s="1">
        <v>0</v>
      </c>
      <c r="F407" s="1">
        <v>0</v>
      </c>
      <c r="G407" s="2">
        <f t="shared" si="8"/>
        <v>19530683.413360003</v>
      </c>
      <c r="H407" s="2">
        <f t="shared" si="9"/>
        <v>0.22000000067055225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15997134</v>
      </c>
      <c r="D408" s="1">
        <f>'PR-RAS'!E413</f>
        <v>16180366.949999999</v>
      </c>
      <c r="E408" s="1">
        <v>0</v>
      </c>
      <c r="F408" s="1">
        <v>0</v>
      </c>
      <c r="G408" s="2">
        <f t="shared" si="8"/>
        <v>19681652.235299997</v>
      </c>
      <c r="H408" s="2">
        <f t="shared" si="9"/>
        <v>5.000000074505806E-2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77596</v>
      </c>
      <c r="D410" s="1">
        <f>'PR-RAS'!E415</f>
        <v>87570.169999999925</v>
      </c>
      <c r="E410" s="1">
        <v>0</v>
      </c>
      <c r="F410" s="1">
        <v>0</v>
      </c>
      <c r="G410" s="2">
        <f t="shared" si="8"/>
        <v>103369.16305999993</v>
      </c>
      <c r="H410" s="2">
        <f t="shared" si="9"/>
        <v>0.16999999992549419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47911</v>
      </c>
      <c r="D412" s="1">
        <f>'PR-RAS'!E417</f>
        <v>125506.17</v>
      </c>
      <c r="E412" s="1">
        <v>0</v>
      </c>
      <c r="F412" s="1">
        <v>0</v>
      </c>
      <c r="G412" s="2">
        <f t="shared" si="8"/>
        <v>122857.49273999997</v>
      </c>
      <c r="H412" s="2">
        <f t="shared" si="9"/>
        <v>0.16999999999825377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124900</v>
      </c>
      <c r="D414" s="1">
        <f>'PR-RAS'!E420</f>
        <v>0</v>
      </c>
      <c r="E414" s="1">
        <v>0</v>
      </c>
      <c r="F414" s="1">
        <v>0</v>
      </c>
      <c r="G414" s="2">
        <f t="shared" si="8"/>
        <v>51583.7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124900</v>
      </c>
      <c r="D478" s="1">
        <f>'PR-RAS'!E484</f>
        <v>0</v>
      </c>
      <c r="E478" s="1">
        <v>0</v>
      </c>
      <c r="F478" s="1">
        <v>0</v>
      </c>
      <c r="G478" s="2">
        <f t="shared" si="8"/>
        <v>59577.299999999996</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124900</v>
      </c>
      <c r="D489" s="1">
        <f>'PR-RAS'!E495</f>
        <v>0</v>
      </c>
      <c r="E489" s="1">
        <v>0</v>
      </c>
      <c r="F489" s="1">
        <v>0</v>
      </c>
      <c r="G489" s="2">
        <f t="shared" si="8"/>
        <v>60951.199999999997</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124900</v>
      </c>
      <c r="D490" s="1">
        <f>'PR-RAS'!E496</f>
        <v>0</v>
      </c>
      <c r="E490" s="1">
        <v>0</v>
      </c>
      <c r="F490" s="1">
        <v>0</v>
      </c>
      <c r="G490" s="2">
        <f t="shared" si="8"/>
        <v>61076.1</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9720</v>
      </c>
      <c r="D522" s="1">
        <f>'PR-RAS'!E528</f>
        <v>23819.7</v>
      </c>
      <c r="E522" s="1">
        <v>0</v>
      </c>
      <c r="F522" s="1">
        <v>0</v>
      </c>
      <c r="G522" s="2">
        <f t="shared" ref="G522:G809" si="10">(B522/1000)*(C522*1+D522*2)</f>
        <v>29884.2474</v>
      </c>
      <c r="H522" s="2">
        <f t="shared" ref="H522:H809" si="11">ABS(C522-ROUND(C522,0))+ABS(D522-ROUND(D522,0))</f>
        <v>0.2999999999992724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9720</v>
      </c>
      <c r="D587" s="1">
        <f>'PR-RAS'!E593</f>
        <v>23819.7</v>
      </c>
      <c r="E587" s="1">
        <v>0</v>
      </c>
      <c r="F587" s="1">
        <v>0</v>
      </c>
      <c r="G587" s="2">
        <f t="shared" si="10"/>
        <v>33612.608399999997</v>
      </c>
      <c r="H587" s="2">
        <f t="shared" si="11"/>
        <v>0.2999999999992724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9720</v>
      </c>
      <c r="D599" s="1">
        <f>'PR-RAS'!E605</f>
        <v>23819.7</v>
      </c>
      <c r="E599" s="1">
        <v>0</v>
      </c>
      <c r="F599" s="1">
        <v>0</v>
      </c>
      <c r="G599" s="2">
        <f t="shared" si="10"/>
        <v>34300.921199999997</v>
      </c>
      <c r="H599" s="2">
        <f t="shared" si="11"/>
        <v>0.2999999999992724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9720</v>
      </c>
      <c r="D600" s="1">
        <f>'PR-RAS'!E606</f>
        <v>23819.7</v>
      </c>
      <c r="E600" s="1">
        <v>0</v>
      </c>
      <c r="F600" s="1">
        <v>0</v>
      </c>
      <c r="G600" s="2">
        <f t="shared" si="10"/>
        <v>34358.280599999998</v>
      </c>
      <c r="H600" s="2">
        <f t="shared" si="11"/>
        <v>0.2999999999992724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115180</v>
      </c>
      <c r="D629" s="1">
        <f>'PR-RAS'!E635</f>
        <v>0</v>
      </c>
      <c r="E629" s="1">
        <v>0</v>
      </c>
      <c r="F629" s="1">
        <v>0</v>
      </c>
      <c r="G629" s="2">
        <f t="shared" si="10"/>
        <v>72333.039999999994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23819.7</v>
      </c>
      <c r="E630" s="1">
        <v>0</v>
      </c>
      <c r="F630" s="1">
        <v>0</v>
      </c>
      <c r="G630" s="2">
        <f t="shared" si="10"/>
        <v>29965.1826</v>
      </c>
      <c r="H630" s="2">
        <f t="shared" si="11"/>
        <v>0.2999999999992724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115180.42</v>
      </c>
      <c r="E631" s="1">
        <v>0</v>
      </c>
      <c r="F631" s="1">
        <v>0</v>
      </c>
      <c r="G631" s="2">
        <f t="shared" si="10"/>
        <v>145127.32920000001</v>
      </c>
      <c r="H631" s="2">
        <f t="shared" si="11"/>
        <v>0.41999999999825377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16044438</v>
      </c>
      <c r="D633" s="1">
        <f>'PR-RAS'!E639</f>
        <v>16092796.779999999</v>
      </c>
      <c r="E633" s="1">
        <v>0</v>
      </c>
      <c r="F633" s="1">
        <v>0</v>
      </c>
      <c r="G633" s="2">
        <f t="shared" si="10"/>
        <v>30481379.945920002</v>
      </c>
      <c r="H633" s="2">
        <f t="shared" si="11"/>
        <v>0.22000000067055225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16006854</v>
      </c>
      <c r="D634" s="1">
        <f>'PR-RAS'!E640</f>
        <v>16204186.649999999</v>
      </c>
      <c r="E634" s="1">
        <v>0</v>
      </c>
      <c r="F634" s="1">
        <v>0</v>
      </c>
      <c r="G634" s="2">
        <f t="shared" si="10"/>
        <v>30646838.880899999</v>
      </c>
      <c r="H634" s="2">
        <f t="shared" si="11"/>
        <v>0.35000000149011612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37584</v>
      </c>
      <c r="D635" s="1">
        <f>'PR-RAS'!E641</f>
        <v>0</v>
      </c>
      <c r="E635" s="1">
        <v>0</v>
      </c>
      <c r="F635" s="1">
        <v>0</v>
      </c>
      <c r="G635" s="2">
        <f t="shared" si="10"/>
        <v>23828.256000000001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111389.86999999918</v>
      </c>
      <c r="E636" s="1">
        <v>0</v>
      </c>
      <c r="F636" s="1">
        <v>0</v>
      </c>
      <c r="G636" s="2">
        <f t="shared" si="10"/>
        <v>141465.13489999896</v>
      </c>
      <c r="H636" s="2">
        <f t="shared" si="11"/>
        <v>0.13000000081956387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47911</v>
      </c>
      <c r="D638" s="1">
        <f>'PR-RAS'!E644</f>
        <v>10325.75</v>
      </c>
      <c r="E638" s="1">
        <v>0</v>
      </c>
      <c r="F638" s="1">
        <v>0</v>
      </c>
      <c r="G638" s="2">
        <f t="shared" si="10"/>
        <v>43674.3125</v>
      </c>
      <c r="H638" s="2">
        <f t="shared" si="11"/>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10327</v>
      </c>
      <c r="D640" s="1">
        <f>'PR-RAS'!E646</f>
        <v>121715.61999999918</v>
      </c>
      <c r="E640" s="1">
        <v>0</v>
      </c>
      <c r="F640" s="1">
        <v>0</v>
      </c>
      <c r="G640" s="2">
        <f t="shared" si="10"/>
        <v>162151.51535999894</v>
      </c>
      <c r="H640" s="2">
        <f t="shared" si="11"/>
        <v>0.38000000081956387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1156127</v>
      </c>
      <c r="D641" s="1">
        <f>'PR-RAS'!E647</f>
        <v>1198463.6399999999</v>
      </c>
      <c r="E641" s="1">
        <v>0</v>
      </c>
      <c r="F641" s="1">
        <v>0</v>
      </c>
      <c r="G641" s="2">
        <f t="shared" si="10"/>
        <v>2273954.7391999997</v>
      </c>
      <c r="H641" s="2">
        <f t="shared" si="11"/>
        <v>0.36000000010244548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50607</v>
      </c>
      <c r="D642" s="1">
        <f>'PR-RAS'!E649</f>
        <v>91587.15</v>
      </c>
      <c r="E642" s="1">
        <v>0</v>
      </c>
      <c r="F642" s="1">
        <v>0</v>
      </c>
      <c r="G642" s="2">
        <f t="shared" si="10"/>
        <v>149853.81330000001</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1550393</v>
      </c>
      <c r="D643" s="1">
        <f>'PR-RAS'!E650</f>
        <v>1667102.66</v>
      </c>
      <c r="E643" s="1">
        <v>0</v>
      </c>
      <c r="F643" s="1">
        <v>0</v>
      </c>
      <c r="G643" s="2">
        <f t="shared" si="10"/>
        <v>3135912.1214400004</v>
      </c>
      <c r="H643" s="2">
        <f t="shared" si="11"/>
        <v>0.34000000008381903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1509413</v>
      </c>
      <c r="D644" s="1">
        <f>'PR-RAS'!E651</f>
        <v>1661327.53</v>
      </c>
      <c r="E644" s="1">
        <v>0</v>
      </c>
      <c r="F644" s="1">
        <v>0</v>
      </c>
      <c r="G644" s="2">
        <f t="shared" si="10"/>
        <v>3107019.7625800003</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91587</v>
      </c>
      <c r="D645" s="1">
        <f>'PR-RAS'!E652</f>
        <v>97362.279999999795</v>
      </c>
      <c r="E645" s="1">
        <v>0</v>
      </c>
      <c r="F645" s="1">
        <v>0</v>
      </c>
      <c r="G645" s="2">
        <f t="shared" si="10"/>
        <v>184384.64463999975</v>
      </c>
      <c r="H645" s="2">
        <f t="shared" si="11"/>
        <v>0.27999999979510903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84</v>
      </c>
      <c r="E647" s="1">
        <v>0</v>
      </c>
      <c r="F647" s="1">
        <v>0</v>
      </c>
      <c r="G647" s="2">
        <f t="shared" si="10"/>
        <v>162.14600000000002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81</v>
      </c>
      <c r="E649" s="1">
        <v>0</v>
      </c>
      <c r="F649" s="1">
        <v>0</v>
      </c>
      <c r="G649" s="2">
        <f t="shared" si="10"/>
        <v>155.52000000000001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14723</v>
      </c>
      <c r="D709" s="1">
        <f>'PR-RAS'!E716</f>
        <v>0</v>
      </c>
      <c r="E709" s="1">
        <v>0</v>
      </c>
      <c r="F709" s="1">
        <v>0</v>
      </c>
      <c r="G709" s="2">
        <f t="shared" si="10"/>
        <v>10423.884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21139</v>
      </c>
      <c r="D710" s="1">
        <f>'PR-RAS'!E717</f>
        <v>20075.400000000001</v>
      </c>
      <c r="E710" s="1">
        <v>0</v>
      </c>
      <c r="F710" s="1">
        <v>0</v>
      </c>
      <c r="G710" s="2">
        <f t="shared" si="10"/>
        <v>43454.468200000003</v>
      </c>
      <c r="H710" s="2">
        <f t="shared" si="11"/>
        <v>0.40000000000145519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329691</v>
      </c>
      <c r="D711" s="1">
        <f>'PR-RAS'!E718</f>
        <v>364062.37</v>
      </c>
      <c r="E711" s="1">
        <v>0</v>
      </c>
      <c r="F711" s="1">
        <v>0</v>
      </c>
      <c r="G711" s="2">
        <f t="shared" si="10"/>
        <v>751049.17539999995</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11970</v>
      </c>
      <c r="D713" s="1">
        <f>'PR-RAS'!E720</f>
        <v>19894</v>
      </c>
      <c r="E713" s="1">
        <v>0</v>
      </c>
      <c r="F713" s="1">
        <v>0</v>
      </c>
      <c r="G713" s="2">
        <f t="shared" si="10"/>
        <v>36851.695999999996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84240</v>
      </c>
      <c r="D716" s="1">
        <f>'PR-RAS'!E723</f>
        <v>114664.44</v>
      </c>
      <c r="E716" s="1">
        <v>0</v>
      </c>
      <c r="F716" s="1">
        <v>0</v>
      </c>
      <c r="G716" s="2">
        <f t="shared" si="10"/>
        <v>224201.74919999999</v>
      </c>
      <c r="H716" s="2">
        <f t="shared" si="11"/>
        <v>0.44000000000232831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1488</v>
      </c>
      <c r="D741" s="1">
        <f>'PR-RAS'!E748</f>
        <v>3077.46</v>
      </c>
      <c r="E741" s="1">
        <v>0</v>
      </c>
      <c r="F741" s="1">
        <v>0</v>
      </c>
      <c r="G741" s="2">
        <f t="shared" si="10"/>
        <v>5655.7608</v>
      </c>
      <c r="H741" s="2">
        <f t="shared" si="11"/>
        <v>0.46000000000003638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124900</v>
      </c>
      <c r="D880" s="1">
        <f>'PR-RAS'!E887</f>
        <v>0</v>
      </c>
      <c r="E880" s="1">
        <v>0</v>
      </c>
      <c r="F880" s="1">
        <v>0</v>
      </c>
      <c r="G880" s="2">
        <f t="shared" si="18"/>
        <v>109787.1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9720</v>
      </c>
      <c r="D948" s="1">
        <f>'PR-RAS'!E955</f>
        <v>23819.7</v>
      </c>
      <c r="E948" s="1">
        <v>0</v>
      </c>
      <c r="F948" s="1">
        <v>0</v>
      </c>
      <c r="G948" s="2">
        <f t="shared" si="18"/>
        <v>54319.351799999997</v>
      </c>
      <c r="H948" s="2">
        <f t="shared" si="19"/>
        <v>0.2999999999992724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16219241</v>
      </c>
      <c r="D984" s="6">
        <f>BILANCA!E6</f>
        <v>16296262.010000002</v>
      </c>
      <c r="E984" s="6">
        <v>0</v>
      </c>
      <c r="F984" s="6">
        <v>0</v>
      </c>
      <c r="G984" s="7">
        <f t="shared" ref="G984:G1241" si="22">B984/1000*C984+B984/500*D984</f>
        <v>48811.765020000006</v>
      </c>
      <c r="H984" s="7">
        <f t="shared" si="19"/>
        <v>1.0000001639127731E-2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14840920</v>
      </c>
      <c r="D985" s="1">
        <f>BILANCA!E7</f>
        <v>14867991.040000001</v>
      </c>
      <c r="E985" s="1">
        <v>0</v>
      </c>
      <c r="F985" s="1">
        <v>0</v>
      </c>
      <c r="G985" s="2">
        <f t="shared" si="22"/>
        <v>89153.80416</v>
      </c>
      <c r="H985" s="2">
        <f t="shared" si="19"/>
        <v>4.0000000968575478E-2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14840920</v>
      </c>
      <c r="D990" s="1">
        <f>BILANCA!E12</f>
        <v>14867991.040000001</v>
      </c>
      <c r="E990" s="1">
        <v>0</v>
      </c>
      <c r="F990" s="1">
        <v>0</v>
      </c>
      <c r="G990" s="2">
        <f t="shared" si="22"/>
        <v>312038.31456000003</v>
      </c>
      <c r="H990" s="2">
        <f t="shared" si="19"/>
        <v>4.0000000968575478E-2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14697431</v>
      </c>
      <c r="D991" s="1">
        <f>BILANCA!E13</f>
        <v>14498534.5</v>
      </c>
      <c r="E991" s="1">
        <v>0</v>
      </c>
      <c r="F991" s="1">
        <v>0</v>
      </c>
      <c r="G991" s="2">
        <f t="shared" si="22"/>
        <v>349556</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15911736</v>
      </c>
      <c r="D993" s="1">
        <f>BILANCA!E15</f>
        <v>15911736.199999999</v>
      </c>
      <c r="E993" s="1">
        <v>0</v>
      </c>
      <c r="F993" s="1">
        <v>0</v>
      </c>
      <c r="G993" s="2">
        <f t="shared" si="22"/>
        <v>477352.08400000003</v>
      </c>
      <c r="H993" s="2">
        <f t="shared" si="19"/>
        <v>0.19999999925494194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1214305</v>
      </c>
      <c r="D996" s="1">
        <f>BILANCA!E18</f>
        <v>1413201.7</v>
      </c>
      <c r="E996" s="1">
        <v>0</v>
      </c>
      <c r="F996" s="1">
        <v>0</v>
      </c>
      <c r="G996" s="2">
        <f t="shared" si="22"/>
        <v>52529.209199999998</v>
      </c>
      <c r="H996" s="2">
        <f t="shared" si="19"/>
        <v>0.30000000004656613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28997</v>
      </c>
      <c r="D997" s="1">
        <f>BILANCA!E19</f>
        <v>70455.070000000065</v>
      </c>
      <c r="E997" s="1">
        <v>0</v>
      </c>
      <c r="F997" s="1">
        <v>0</v>
      </c>
      <c r="G997" s="2">
        <f t="shared" si="22"/>
        <v>2378.6999600000017</v>
      </c>
      <c r="H997" s="2">
        <f t="shared" si="19"/>
        <v>7.000000006519258E-2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632692</v>
      </c>
      <c r="D998" s="1">
        <f>BILANCA!E20</f>
        <v>1379080.41</v>
      </c>
      <c r="E998" s="1">
        <v>0</v>
      </c>
      <c r="F998" s="1">
        <v>0</v>
      </c>
      <c r="G998" s="2">
        <f t="shared" si="22"/>
        <v>50862.792299999994</v>
      </c>
      <c r="H998" s="2">
        <f t="shared" si="19"/>
        <v>0.40999999991618097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57061</v>
      </c>
      <c r="D999" s="1">
        <f>BILANCA!E21</f>
        <v>23508.959999999999</v>
      </c>
      <c r="E999" s="1">
        <v>0</v>
      </c>
      <c r="F999" s="1">
        <v>0</v>
      </c>
      <c r="G999" s="2">
        <f t="shared" si="22"/>
        <v>1665.2627199999999</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15891</v>
      </c>
      <c r="D1000" s="1">
        <f>BILANCA!E22</f>
        <v>12436.35</v>
      </c>
      <c r="E1000" s="1">
        <v>0</v>
      </c>
      <c r="F1000" s="1">
        <v>0</v>
      </c>
      <c r="G1000" s="2">
        <f t="shared" si="22"/>
        <v>692.98289999999997</v>
      </c>
      <c r="H1000" s="2">
        <f t="shared" si="19"/>
        <v>0.3500000000003638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676647</v>
      </c>
      <c r="D1006" s="1">
        <f>BILANCA!E28</f>
        <v>1344570.65</v>
      </c>
      <c r="E1006" s="1">
        <v>0</v>
      </c>
      <c r="F1006" s="1">
        <v>0</v>
      </c>
      <c r="G1006" s="2">
        <f t="shared" si="22"/>
        <v>77413.130899999989</v>
      </c>
      <c r="H1006" s="2">
        <f t="shared" si="19"/>
        <v>0.35000000009313226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114492</v>
      </c>
      <c r="D1007" s="1">
        <f>BILANCA!E29</f>
        <v>89511.670000000013</v>
      </c>
      <c r="E1007" s="1">
        <v>0</v>
      </c>
      <c r="F1007" s="1">
        <v>0</v>
      </c>
      <c r="G1007" s="2">
        <f t="shared" si="22"/>
        <v>7044.3681600000009</v>
      </c>
      <c r="H1007" s="2">
        <f t="shared" si="19"/>
        <v>0.32999999998719431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281573</v>
      </c>
      <c r="D1008" s="1">
        <f>BILANCA!E30</f>
        <v>281572.40000000002</v>
      </c>
      <c r="E1008" s="1">
        <v>0</v>
      </c>
      <c r="F1008" s="1">
        <v>0</v>
      </c>
      <c r="G1008" s="2">
        <f t="shared" si="22"/>
        <v>21117.945000000003</v>
      </c>
      <c r="H1008" s="2">
        <f t="shared" si="19"/>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167081</v>
      </c>
      <c r="D1012" s="1">
        <f>BILANCA!E34</f>
        <v>192060.73</v>
      </c>
      <c r="E1012" s="1">
        <v>0</v>
      </c>
      <c r="F1012" s="1">
        <v>0</v>
      </c>
      <c r="G1012" s="2">
        <f t="shared" si="22"/>
        <v>15984.871340000002</v>
      </c>
      <c r="H1012" s="2">
        <f t="shared" si="19"/>
        <v>0.26999999998952262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209489.79999999993</v>
      </c>
      <c r="E1023" s="1">
        <v>0</v>
      </c>
      <c r="F1023" s="1">
        <v>0</v>
      </c>
      <c r="G1023" s="2">
        <f t="shared" si="22"/>
        <v>16759.183999999994</v>
      </c>
      <c r="H1023" s="2">
        <f t="shared" si="19"/>
        <v>0.20000000006984919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837959.2</v>
      </c>
      <c r="E1025" s="1">
        <v>0</v>
      </c>
      <c r="F1025" s="1">
        <v>0</v>
      </c>
      <c r="G1025" s="2">
        <f t="shared" si="22"/>
        <v>70388.572799999994</v>
      </c>
      <c r="H1025" s="2">
        <f t="shared" si="19"/>
        <v>0.19999999995343387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628469.4</v>
      </c>
      <c r="E1028" s="1">
        <v>0</v>
      </c>
      <c r="F1028" s="1">
        <v>0</v>
      </c>
      <c r="G1028" s="2">
        <f t="shared" si="22"/>
        <v>56562.245999999999</v>
      </c>
      <c r="H1028" s="2">
        <f t="shared" si="19"/>
        <v>0.40000000002328306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58715</v>
      </c>
      <c r="D1032" s="1">
        <f>BILANCA!E54</f>
        <v>59527.16</v>
      </c>
      <c r="E1032" s="1">
        <v>0</v>
      </c>
      <c r="F1032" s="1">
        <v>0</v>
      </c>
      <c r="G1032" s="2">
        <f t="shared" si="22"/>
        <v>8710.6966800000009</v>
      </c>
      <c r="H1032" s="2">
        <f t="shared" si="19"/>
        <v>0.16000000000349246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58715</v>
      </c>
      <c r="D1033" s="1">
        <f>BILANCA!E55</f>
        <v>59527.16</v>
      </c>
      <c r="E1033" s="1">
        <v>0</v>
      </c>
      <c r="F1033" s="1">
        <v>0</v>
      </c>
      <c r="G1033" s="2">
        <f t="shared" si="22"/>
        <v>8888.4660000000003</v>
      </c>
      <c r="H1033" s="2">
        <f t="shared" si="19"/>
        <v>0.16000000000349246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1378321</v>
      </c>
      <c r="D1046" s="1">
        <f>BILANCA!E68</f>
        <v>1428270.97</v>
      </c>
      <c r="E1046" s="1">
        <v>0</v>
      </c>
      <c r="F1046" s="1">
        <v>0</v>
      </c>
      <c r="G1046" s="2">
        <f t="shared" si="22"/>
        <v>266796.36522000004</v>
      </c>
      <c r="H1046" s="2">
        <f t="shared" si="19"/>
        <v>3.0000000027939677E-2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91587</v>
      </c>
      <c r="D1047" s="1">
        <f>BILANCA!E69</f>
        <v>97362.28</v>
      </c>
      <c r="E1047" s="1">
        <v>0</v>
      </c>
      <c r="F1047" s="1">
        <v>0</v>
      </c>
      <c r="G1047" s="2">
        <f t="shared" si="22"/>
        <v>18323.939839999999</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90597</v>
      </c>
      <c r="D1048" s="1">
        <f>BILANCA!E70</f>
        <v>97362.28</v>
      </c>
      <c r="E1048" s="1">
        <v>0</v>
      </c>
      <c r="F1048" s="1">
        <v>0</v>
      </c>
      <c r="G1048" s="2">
        <f t="shared" si="22"/>
        <v>18545.901400000002</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90597</v>
      </c>
      <c r="D1050" s="1">
        <f>BILANCA!E72</f>
        <v>97362.28</v>
      </c>
      <c r="E1050" s="1">
        <v>0</v>
      </c>
      <c r="F1050" s="1">
        <v>0</v>
      </c>
      <c r="G1050" s="2">
        <f t="shared" si="22"/>
        <v>19116.544520000003</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990</v>
      </c>
      <c r="D1054" s="1">
        <f>BILANCA!E76</f>
        <v>0</v>
      </c>
      <c r="E1054" s="1">
        <v>0</v>
      </c>
      <c r="F1054" s="1">
        <v>0</v>
      </c>
      <c r="G1054" s="2">
        <f t="shared" si="22"/>
        <v>70.289999999999992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130269</v>
      </c>
      <c r="D1056" s="1">
        <f>BILANCA!E78</f>
        <v>131708.04999999999</v>
      </c>
      <c r="E1056" s="1">
        <v>0</v>
      </c>
      <c r="F1056" s="1">
        <v>0</v>
      </c>
      <c r="G1056" s="2">
        <f t="shared" si="22"/>
        <v>28739.012299999995</v>
      </c>
      <c r="H1056" s="2">
        <f t="shared" si="19"/>
        <v>4.9999999988358468E-2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130269</v>
      </c>
      <c r="D1064" s="1">
        <f>BILANCA!E86</f>
        <v>131708.04999999999</v>
      </c>
      <c r="E1064" s="1">
        <v>0</v>
      </c>
      <c r="F1064" s="1">
        <v>0</v>
      </c>
      <c r="G1064" s="2">
        <f t="shared" si="22"/>
        <v>31888.4931</v>
      </c>
      <c r="H1064" s="2">
        <f t="shared" si="19"/>
        <v>4.9999999988358468E-2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338</v>
      </c>
      <c r="D1124" s="1">
        <f>BILANCA!E146</f>
        <v>737</v>
      </c>
      <c r="E1124" s="1">
        <v>0</v>
      </c>
      <c r="F1124" s="1">
        <v>0</v>
      </c>
      <c r="G1124" s="2">
        <f t="shared" si="22"/>
        <v>255.49199999999996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338</v>
      </c>
      <c r="D1139" s="1">
        <f>BILANCA!E161</f>
        <v>737</v>
      </c>
      <c r="E1139" s="1">
        <v>0</v>
      </c>
      <c r="F1139" s="1">
        <v>0</v>
      </c>
      <c r="G1139" s="2">
        <f t="shared" si="22"/>
        <v>282.67199999999997</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1156127</v>
      </c>
      <c r="D1148" s="1">
        <f>BILANCA!E170</f>
        <v>1198463.6399999999</v>
      </c>
      <c r="E1148" s="1">
        <v>0</v>
      </c>
      <c r="F1148" s="1">
        <v>0</v>
      </c>
      <c r="G1148" s="2">
        <f t="shared" si="22"/>
        <v>586253.95620000002</v>
      </c>
      <c r="H1148" s="2">
        <f t="shared" si="23"/>
        <v>0.36000000010244548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1298</v>
      </c>
      <c r="D1149" s="1">
        <f>BILANCA!E171</f>
        <v>0</v>
      </c>
      <c r="E1149" s="1">
        <v>0</v>
      </c>
      <c r="F1149" s="1">
        <v>0</v>
      </c>
      <c r="G1149" s="2">
        <f t="shared" si="22"/>
        <v>215.46800000000002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1154829</v>
      </c>
      <c r="D1151" s="1">
        <f>BILANCA!E173</f>
        <v>1198463.6399999999</v>
      </c>
      <c r="E1151" s="1">
        <v>0</v>
      </c>
      <c r="F1151" s="1">
        <v>0</v>
      </c>
      <c r="G1151" s="2">
        <f t="shared" si="22"/>
        <v>596695.05504000001</v>
      </c>
      <c r="H1151" s="2">
        <f t="shared" si="23"/>
        <v>0.36000000010244548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16219241</v>
      </c>
      <c r="D1152" s="1">
        <f>BILANCA!E175</f>
        <v>16296262.01</v>
      </c>
      <c r="E1152" s="1">
        <v>0</v>
      </c>
      <c r="F1152" s="1">
        <v>0</v>
      </c>
      <c r="G1152" s="2">
        <f t="shared" si="22"/>
        <v>8249188.2883800007</v>
      </c>
      <c r="H1152" s="2">
        <f t="shared" si="23"/>
        <v>9.9999997764825821E-3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1503828</v>
      </c>
      <c r="D1153" s="1">
        <f>BILANCA!E176</f>
        <v>1641347.3100000003</v>
      </c>
      <c r="E1153" s="1">
        <v>0</v>
      </c>
      <c r="F1153" s="1">
        <v>0</v>
      </c>
      <c r="G1153" s="2">
        <f t="shared" si="22"/>
        <v>813708.84540000011</v>
      </c>
      <c r="H1153" s="2">
        <f t="shared" si="23"/>
        <v>0.31000000028871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1371162</v>
      </c>
      <c r="D1154" s="1">
        <f>BILANCA!E177</f>
        <v>1549986.5900000003</v>
      </c>
      <c r="E1154" s="1">
        <v>0</v>
      </c>
      <c r="F1154" s="1">
        <v>0</v>
      </c>
      <c r="G1154" s="2">
        <f t="shared" si="22"/>
        <v>764564.11578000023</v>
      </c>
      <c r="H1154" s="2">
        <f t="shared" si="23"/>
        <v>0.40999999968335032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1125583</v>
      </c>
      <c r="D1155" s="1">
        <f>BILANCA!E178</f>
        <v>1163062.26</v>
      </c>
      <c r="E1155" s="1">
        <v>0</v>
      </c>
      <c r="F1155" s="1">
        <v>0</v>
      </c>
      <c r="G1155" s="2">
        <f t="shared" si="22"/>
        <v>593693.69343999994</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114680</v>
      </c>
      <c r="D1156" s="1">
        <f>BILANCA!E179</f>
        <v>236304.6</v>
      </c>
      <c r="E1156" s="1">
        <v>0</v>
      </c>
      <c r="F1156" s="1">
        <v>0</v>
      </c>
      <c r="G1156" s="2">
        <f t="shared" si="22"/>
        <v>101601.0316</v>
      </c>
      <c r="H1156" s="2">
        <f t="shared" si="23"/>
        <v>0.39999999999417923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629</v>
      </c>
      <c r="D1157" s="1">
        <f>BILANCA!E180</f>
        <v>23146.86</v>
      </c>
      <c r="E1157" s="1">
        <v>0</v>
      </c>
      <c r="F1157" s="1">
        <v>0</v>
      </c>
      <c r="G1157" s="2">
        <f t="shared" si="22"/>
        <v>8164.5532799999992</v>
      </c>
      <c r="H1157" s="2">
        <f t="shared" si="23"/>
        <v>0.13999999999941792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629</v>
      </c>
      <c r="D1160" s="1">
        <f>BILANCA!E183</f>
        <v>23146.86</v>
      </c>
      <c r="E1160" s="1">
        <v>0</v>
      </c>
      <c r="F1160" s="1">
        <v>0</v>
      </c>
      <c r="G1160" s="2">
        <f t="shared" si="22"/>
        <v>8305.3214399999997</v>
      </c>
      <c r="H1160" s="2">
        <f t="shared" si="23"/>
        <v>0.13999999999941792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130270</v>
      </c>
      <c r="D1165" s="1">
        <f>BILANCA!E188</f>
        <v>127472.87</v>
      </c>
      <c r="E1165" s="1">
        <v>0</v>
      </c>
      <c r="F1165" s="1">
        <v>0</v>
      </c>
      <c r="G1165" s="2">
        <f t="shared" si="22"/>
        <v>70109.264679999993</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115181</v>
      </c>
      <c r="D1183" s="1">
        <f>BILANCA!E206</f>
        <v>91360.72</v>
      </c>
      <c r="E1183" s="1">
        <v>0</v>
      </c>
      <c r="F1183" s="1">
        <v>0</v>
      </c>
      <c r="G1183" s="2">
        <f t="shared" si="22"/>
        <v>59580.487999999998</v>
      </c>
      <c r="H1183" s="2">
        <f t="shared" si="23"/>
        <v>0.27999999999883585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115181</v>
      </c>
      <c r="D1184" s="1">
        <f>BILANCA!E207</f>
        <v>91360.72</v>
      </c>
      <c r="E1184" s="1">
        <v>0</v>
      </c>
      <c r="F1184" s="1">
        <v>0</v>
      </c>
      <c r="G1184" s="2">
        <f t="shared" si="22"/>
        <v>59878.390440000003</v>
      </c>
      <c r="H1184" s="2">
        <f t="shared" si="23"/>
        <v>0.27999999999883585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115181</v>
      </c>
      <c r="D1189" s="1">
        <f>BILANCA!E212</f>
        <v>91360.72</v>
      </c>
      <c r="E1189" s="1">
        <v>0</v>
      </c>
      <c r="F1189" s="1">
        <v>0</v>
      </c>
      <c r="G1189" s="2">
        <f t="shared" si="22"/>
        <v>61367.90264</v>
      </c>
      <c r="H1189" s="2">
        <f t="shared" si="23"/>
        <v>0.27999999999883585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17485</v>
      </c>
      <c r="D1211" s="1">
        <f>BILANCA!E234</f>
        <v>0</v>
      </c>
      <c r="E1211" s="1">
        <v>0</v>
      </c>
      <c r="F1211" s="1">
        <v>0</v>
      </c>
      <c r="G1211" s="2">
        <f t="shared" si="22"/>
        <v>3986.58</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17485</v>
      </c>
      <c r="D1212" s="1">
        <f>BILANCA!E235</f>
        <v>0</v>
      </c>
      <c r="E1212" s="1">
        <v>0</v>
      </c>
      <c r="F1212" s="1">
        <v>0</v>
      </c>
      <c r="G1212" s="2">
        <f t="shared" si="22"/>
        <v>4004.0650000000001</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14715413</v>
      </c>
      <c r="D1214" s="1">
        <f>BILANCA!E237</f>
        <v>14654914.699999999</v>
      </c>
      <c r="E1214" s="1">
        <v>0</v>
      </c>
      <c r="F1214" s="1">
        <v>0</v>
      </c>
      <c r="G1214" s="2">
        <f t="shared" si="22"/>
        <v>10169830.9944</v>
      </c>
      <c r="H1214" s="2">
        <f t="shared" si="23"/>
        <v>0.30000000074505806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14725740</v>
      </c>
      <c r="D1215" s="1">
        <f>BILANCA!E238</f>
        <v>14776630.319999998</v>
      </c>
      <c r="E1215" s="1">
        <v>0</v>
      </c>
      <c r="F1215" s="1">
        <v>0</v>
      </c>
      <c r="G1215" s="2">
        <f t="shared" si="22"/>
        <v>10272728.14848</v>
      </c>
      <c r="H1215" s="2">
        <f t="shared" si="23"/>
        <v>0.31999999843537807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14840920</v>
      </c>
      <c r="D1216" s="1">
        <f>BILANCA!E239</f>
        <v>14867991.039999999</v>
      </c>
      <c r="E1216" s="1">
        <v>0</v>
      </c>
      <c r="F1216" s="1">
        <v>0</v>
      </c>
      <c r="G1216" s="2">
        <f t="shared" si="22"/>
        <v>10386418.184640002</v>
      </c>
      <c r="H1216" s="2">
        <f t="shared" si="23"/>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14840920</v>
      </c>
      <c r="D1217" s="1">
        <f>BILANCA!E240</f>
        <v>14867991.039999999</v>
      </c>
      <c r="E1217" s="1">
        <v>0</v>
      </c>
      <c r="F1217" s="1">
        <v>0</v>
      </c>
      <c r="G1217" s="2">
        <f t="shared" si="22"/>
        <v>10430995.086720001</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115180</v>
      </c>
      <c r="D1219" s="1">
        <f>BILANCA!E242</f>
        <v>91360.72</v>
      </c>
      <c r="E1219" s="1">
        <v>0</v>
      </c>
      <c r="F1219" s="1">
        <v>0</v>
      </c>
      <c r="G1219" s="2">
        <f t="shared" si="22"/>
        <v>70304.739839999995</v>
      </c>
      <c r="H1219" s="2">
        <f t="shared" si="23"/>
        <v>0.27999999999883585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115180</v>
      </c>
      <c r="D1220" s="1">
        <f>BILANCA!E243</f>
        <v>91360.72</v>
      </c>
      <c r="E1220" s="1">
        <v>0</v>
      </c>
      <c r="F1220" s="1">
        <v>0</v>
      </c>
      <c r="G1220" s="2">
        <f t="shared" si="22"/>
        <v>70602.641279999996</v>
      </c>
      <c r="H1220" s="2">
        <f t="shared" si="23"/>
        <v>0.27999999999883585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-10327</v>
      </c>
      <c r="D1222" s="1">
        <f>BILANCA!E245</f>
        <v>-121715.62</v>
      </c>
      <c r="E1222" s="1">
        <v>0</v>
      </c>
      <c r="F1222" s="1">
        <v>0</v>
      </c>
      <c r="G1222" s="2">
        <f t="shared" si="22"/>
        <v>-60648.219359999996</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115180</v>
      </c>
      <c r="D1223" s="1">
        <f>BILANCA!E246</f>
        <v>0</v>
      </c>
      <c r="E1223" s="1">
        <v>0</v>
      </c>
      <c r="F1223" s="1">
        <v>0</v>
      </c>
      <c r="G1223" s="2">
        <f t="shared" si="22"/>
        <v>27643.200000000001</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115180</v>
      </c>
      <c r="D1226" s="1">
        <f>BILANCA!E249</f>
        <v>0</v>
      </c>
      <c r="E1226" s="1">
        <v>0</v>
      </c>
      <c r="F1226" s="1">
        <v>0</v>
      </c>
      <c r="G1226" s="2">
        <f t="shared" si="22"/>
        <v>27988.739999999998</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125507</v>
      </c>
      <c r="D1227" s="1">
        <f>BILANCA!E250</f>
        <v>121715.62</v>
      </c>
      <c r="E1227" s="1">
        <v>0</v>
      </c>
      <c r="F1227" s="1">
        <v>0</v>
      </c>
      <c r="G1227" s="2">
        <f t="shared" si="22"/>
        <v>90020.930559999993</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1450</v>
      </c>
      <c r="D1228" s="1">
        <f>BILANCA!E251</f>
        <v>121715.62</v>
      </c>
      <c r="E1228" s="1">
        <v>0</v>
      </c>
      <c r="F1228" s="1">
        <v>0</v>
      </c>
      <c r="G1228" s="2">
        <f t="shared" si="22"/>
        <v>59995.9038</v>
      </c>
      <c r="H1228" s="2">
        <f t="shared" si="23"/>
        <v>0.38000000000465661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124057</v>
      </c>
      <c r="D1229" s="1">
        <f>BILANCA!E252</f>
        <v>0</v>
      </c>
      <c r="E1229" s="1">
        <v>0</v>
      </c>
      <c r="F1229" s="1">
        <v>0</v>
      </c>
      <c r="G1229" s="2">
        <f t="shared" si="22"/>
        <v>30518.022000000001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2059218</v>
      </c>
      <c r="D1236" s="1">
        <f>BILANCA!E259</f>
        <v>1959297.03</v>
      </c>
      <c r="E1236" s="1">
        <v>0</v>
      </c>
      <c r="F1236" s="1">
        <v>0</v>
      </c>
      <c r="G1236" s="2">
        <f t="shared" si="22"/>
        <v>1512386.4511799999</v>
      </c>
      <c r="H1236" s="2">
        <f t="shared" si="23"/>
        <v>3.0000000027939677E-2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2059218</v>
      </c>
      <c r="D1237" s="1">
        <f>BILANCA!E260</f>
        <v>1959297.03</v>
      </c>
      <c r="E1237" s="1">
        <v>0</v>
      </c>
      <c r="F1237" s="1">
        <v>0</v>
      </c>
      <c r="G1237" s="2">
        <f t="shared" si="22"/>
        <v>1518364.26324</v>
      </c>
      <c r="H1237" s="2">
        <f t="shared" si="23"/>
        <v>3.0000000027939677E-2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338</v>
      </c>
      <c r="D1241" s="1">
        <f>BILANCA!E265</f>
        <v>737</v>
      </c>
      <c r="E1241" s="1">
        <v>0</v>
      </c>
      <c r="F1241" s="1">
        <v>0</v>
      </c>
      <c r="G1241" s="2">
        <f t="shared" si="22"/>
        <v>467.49600000000004</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130269</v>
      </c>
      <c r="D1244" s="1">
        <f>BILANCA!E268</f>
        <v>127472.45</v>
      </c>
      <c r="E1244" s="1">
        <v>0</v>
      </c>
      <c r="F1244" s="1">
        <v>0</v>
      </c>
      <c r="G1244" s="2">
        <f t="shared" si="24"/>
        <v>100540.8279</v>
      </c>
      <c r="H1244" s="2">
        <f t="shared" si="23"/>
        <v>0.44999999999708962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338</v>
      </c>
      <c r="D1262" s="1">
        <f>BILANCA!E286</f>
        <v>737</v>
      </c>
      <c r="E1262" s="1">
        <v>0</v>
      </c>
      <c r="F1262" s="1">
        <v>0</v>
      </c>
      <c r="G1262" s="2">
        <f t="shared" si="24"/>
        <v>505.54800000000006</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1371162</v>
      </c>
      <c r="D1264" s="1">
        <f>BILANCA!E288</f>
        <v>1549986.59</v>
      </c>
      <c r="E1264" s="1">
        <v>0</v>
      </c>
      <c r="F1264" s="1">
        <v>0</v>
      </c>
      <c r="G1264" s="2">
        <f t="shared" si="24"/>
        <v>1256388.9855800001</v>
      </c>
      <c r="H1264" s="2">
        <f t="shared" si="23"/>
        <v>0.40999999991618097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115181</v>
      </c>
      <c r="D1270" s="1">
        <f>BILANCA!E294</f>
        <v>91360.72</v>
      </c>
      <c r="E1270" s="1">
        <v>0</v>
      </c>
      <c r="F1270" s="1">
        <v>0</v>
      </c>
      <c r="G1270" s="2">
        <f t="shared" si="24"/>
        <v>85498.000280000007</v>
      </c>
      <c r="H1270" s="2">
        <f t="shared" si="23"/>
        <v>0.27999999999883585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115181</v>
      </c>
      <c r="D1285" s="1">
        <f>BILANCA!E309</f>
        <v>91360.72</v>
      </c>
      <c r="E1285" s="1">
        <v>0</v>
      </c>
      <c r="F1285" s="1">
        <v>0</v>
      </c>
      <c r="G1285" s="2">
        <f t="shared" si="24"/>
        <v>89966.53688</v>
      </c>
      <c r="H1285" s="2">
        <f t="shared" si="23"/>
        <v>0.27999999999883585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15997134</v>
      </c>
      <c r="D1322" s="1">
        <f>'RAS-funkcijski'!E28</f>
        <v>16180366.949999999</v>
      </c>
      <c r="E1322" s="1">
        <v>0</v>
      </c>
      <c r="F1322" s="1">
        <v>0</v>
      </c>
      <c r="G1322" s="2">
        <f t="shared" si="24"/>
        <v>1160588.8295999998</v>
      </c>
      <c r="H1322" s="2">
        <f t="shared" si="23"/>
        <v>5.000000074505806E-2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15997134</v>
      </c>
      <c r="D1325" s="1">
        <f>'RAS-funkcijski'!E31</f>
        <v>16180366.949999999</v>
      </c>
      <c r="E1325" s="1">
        <v>0</v>
      </c>
      <c r="F1325" s="1">
        <v>0</v>
      </c>
      <c r="G1325" s="2">
        <f t="shared" si="24"/>
        <v>1305662.4332999999</v>
      </c>
      <c r="H1325" s="2">
        <f t="shared" si="23"/>
        <v>5.000000074505806E-2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15997134</v>
      </c>
      <c r="D1435" s="13">
        <f>'RAS-funkcijski'!E141</f>
        <v>16180366.949999999</v>
      </c>
      <c r="E1435" s="13">
        <v>0</v>
      </c>
      <c r="F1435" s="13">
        <v>0</v>
      </c>
      <c r="G1435" s="14">
        <f t="shared" si="24"/>
        <v>6625027.9023000002</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336788.1</v>
      </c>
      <c r="D1436" s="6">
        <f>'P-VRIO'!E5</f>
        <v>83.26</v>
      </c>
      <c r="E1436" s="6">
        <v>0</v>
      </c>
      <c r="F1436" s="6">
        <v>0</v>
      </c>
      <c r="G1436" s="7">
        <f t="shared" si="24"/>
        <v>336.95461999999998</v>
      </c>
      <c r="H1436" s="7">
        <f t="shared" si="27"/>
        <v>0.35999999997672205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336788.1</v>
      </c>
      <c r="D1453" s="1">
        <f>'P-VRIO'!E22</f>
        <v>83.26</v>
      </c>
      <c r="E1453" s="1">
        <v>0</v>
      </c>
      <c r="F1453" s="1">
        <v>0</v>
      </c>
      <c r="G1453" s="2">
        <f t="shared" si="24"/>
        <v>6065.1831599999996</v>
      </c>
      <c r="H1453" s="2">
        <f t="shared" si="27"/>
        <v>0.35999999997672205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336788.1</v>
      </c>
      <c r="D1454" s="1">
        <f>'P-VRIO'!E23</f>
        <v>83.26</v>
      </c>
      <c r="E1454" s="1">
        <v>0</v>
      </c>
      <c r="F1454" s="1">
        <v>0</v>
      </c>
      <c r="G1454" s="2">
        <f t="shared" si="24"/>
        <v>6402.1377799999991</v>
      </c>
      <c r="H1454" s="2">
        <f t="shared" si="27"/>
        <v>0.35999999997672205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336788.1</v>
      </c>
      <c r="D1456" s="1">
        <f>'P-VRIO'!E25</f>
        <v>83.26</v>
      </c>
      <c r="E1456" s="1">
        <v>0</v>
      </c>
      <c r="F1456" s="1">
        <v>0</v>
      </c>
      <c r="G1456" s="2">
        <f t="shared" si="24"/>
        <v>7076.04702</v>
      </c>
      <c r="H1456" s="2">
        <f t="shared" si="27"/>
        <v>0.35999999997672205</v>
      </c>
      <c r="I1456" s="10">
        <f t="shared" si="30"/>
        <v>2547.3769270352841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1486342.76</v>
      </c>
      <c r="D1480" s="6"/>
      <c r="E1480" s="6">
        <v>0</v>
      </c>
      <c r="F1480" s="6">
        <v>0</v>
      </c>
      <c r="G1480" s="7">
        <f t="shared" ref="G1480:G1580" si="34">B1480/1000*C1480</f>
        <v>1486.34276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16405755.380000001</v>
      </c>
      <c r="D1481" s="1">
        <v>0</v>
      </c>
      <c r="E1481" s="1">
        <v>0</v>
      </c>
      <c r="F1481" s="1">
        <v>0</v>
      </c>
      <c r="G1481" s="2">
        <f t="shared" si="34"/>
        <v>32811.510760000005</v>
      </c>
      <c r="H1481" s="2">
        <f t="shared" si="35"/>
        <v>0.38000000081956387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76509.490000000005</v>
      </c>
      <c r="D1482" s="1">
        <v>0</v>
      </c>
      <c r="E1482" s="1">
        <v>0</v>
      </c>
      <c r="F1482" s="1">
        <v>0</v>
      </c>
      <c r="G1482" s="2">
        <f t="shared" si="34"/>
        <v>229.52847000000003</v>
      </c>
      <c r="H1482" s="2">
        <f t="shared" si="35"/>
        <v>0.49000000000523869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16329245.890000001</v>
      </c>
      <c r="D1483" s="1">
        <v>0</v>
      </c>
      <c r="E1483" s="1">
        <v>0</v>
      </c>
      <c r="F1483" s="1">
        <v>0</v>
      </c>
      <c r="G1483" s="2">
        <f t="shared" si="34"/>
        <v>65316.983560000001</v>
      </c>
      <c r="H1483" s="2">
        <f t="shared" si="35"/>
        <v>0.10999999940395355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14090626.58</v>
      </c>
      <c r="D1484" s="1">
        <v>0</v>
      </c>
      <c r="E1484" s="1">
        <v>0</v>
      </c>
      <c r="F1484" s="1">
        <v>0</v>
      </c>
      <c r="G1484" s="2">
        <f t="shared" si="34"/>
        <v>70453.132899999997</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2180744.42</v>
      </c>
      <c r="D1485" s="1">
        <v>0</v>
      </c>
      <c r="E1485" s="1">
        <v>0</v>
      </c>
      <c r="F1485" s="1">
        <v>0</v>
      </c>
      <c r="G1485" s="2">
        <f t="shared" si="34"/>
        <v>13084.46652</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57874.89</v>
      </c>
      <c r="D1486" s="1">
        <v>0</v>
      </c>
      <c r="E1486" s="1">
        <v>0</v>
      </c>
      <c r="F1486" s="1">
        <v>0</v>
      </c>
      <c r="G1486" s="2">
        <f t="shared" si="34"/>
        <v>405.12423000000001</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16250750.829999998</v>
      </c>
      <c r="D1499" s="1">
        <v>0</v>
      </c>
      <c r="E1499" s="1">
        <v>0</v>
      </c>
      <c r="F1499" s="1">
        <v>0</v>
      </c>
      <c r="G1499" s="2">
        <f t="shared" si="34"/>
        <v>325015.01659999997</v>
      </c>
      <c r="H1499" s="2">
        <f t="shared" si="35"/>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79306.45</v>
      </c>
      <c r="D1500" s="1">
        <v>0</v>
      </c>
      <c r="E1500" s="1">
        <v>0</v>
      </c>
      <c r="F1500" s="1">
        <v>0</v>
      </c>
      <c r="G1500" s="2">
        <f t="shared" si="34"/>
        <v>1665.4354499999999</v>
      </c>
      <c r="H1500" s="2">
        <f t="shared" si="35"/>
        <v>0.44999999999708962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16147624.68</v>
      </c>
      <c r="D1501" s="1">
        <v>0</v>
      </c>
      <c r="E1501" s="1">
        <v>0</v>
      </c>
      <c r="F1501" s="1">
        <v>0</v>
      </c>
      <c r="G1501" s="2">
        <f t="shared" si="34"/>
        <v>355247.74295999995</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14053147.77</v>
      </c>
      <c r="D1502" s="1">
        <v>0</v>
      </c>
      <c r="E1502" s="1">
        <v>0</v>
      </c>
      <c r="F1502" s="1">
        <v>0</v>
      </c>
      <c r="G1502" s="2">
        <f t="shared" si="34"/>
        <v>323222.39870999998</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2059119.76</v>
      </c>
      <c r="D1503" s="1">
        <v>0</v>
      </c>
      <c r="E1503" s="1">
        <v>0</v>
      </c>
      <c r="F1503" s="1">
        <v>0</v>
      </c>
      <c r="G1503" s="2">
        <f t="shared" si="34"/>
        <v>49418.874240000005</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35357.15</v>
      </c>
      <c r="D1504" s="1">
        <v>0</v>
      </c>
      <c r="E1504" s="1">
        <v>0</v>
      </c>
      <c r="F1504" s="1">
        <v>0</v>
      </c>
      <c r="G1504" s="2">
        <f t="shared" si="34"/>
        <v>883.92875000000004</v>
      </c>
      <c r="H1504" s="2">
        <f t="shared" si="35"/>
        <v>0.15000000000145519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23819.7</v>
      </c>
      <c r="D1511" s="1">
        <v>0</v>
      </c>
      <c r="E1511" s="1">
        <v>0</v>
      </c>
      <c r="F1511" s="1">
        <v>0</v>
      </c>
      <c r="G1511" s="2">
        <f t="shared" si="34"/>
        <v>762.23040000000003</v>
      </c>
      <c r="H1511" s="2">
        <f t="shared" si="35"/>
        <v>0.2999999999992724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23819.7</v>
      </c>
      <c r="D1515" s="1">
        <v>0</v>
      </c>
      <c r="E1515" s="1">
        <v>0</v>
      </c>
      <c r="F1515" s="1">
        <v>0</v>
      </c>
      <c r="G1515" s="2">
        <f t="shared" si="34"/>
        <v>857.50919999999996</v>
      </c>
      <c r="H1515" s="2">
        <f t="shared" si="35"/>
        <v>0.2999999999992724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1641347.3100000024</v>
      </c>
      <c r="D1517" s="1">
        <v>0</v>
      </c>
      <c r="E1517" s="1">
        <v>0</v>
      </c>
      <c r="F1517" s="1">
        <v>0</v>
      </c>
      <c r="G1517" s="2">
        <f t="shared" si="34"/>
        <v>62371.19778000009</v>
      </c>
      <c r="H1517" s="2">
        <f t="shared" si="35"/>
        <v>0.31000000238418579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1641347.3099999998</v>
      </c>
      <c r="D1576" s="1">
        <v>0</v>
      </c>
      <c r="E1576" s="1">
        <v>0</v>
      </c>
      <c r="F1576" s="1">
        <v>0</v>
      </c>
      <c r="G1576" s="2">
        <f t="shared" si="34"/>
        <v>159210.68906999999</v>
      </c>
      <c r="H1576" s="2">
        <f t="shared" si="35"/>
        <v>0.30999999982304871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127472.87</v>
      </c>
      <c r="D1577" s="1">
        <v>0</v>
      </c>
      <c r="E1577" s="1">
        <v>0</v>
      </c>
      <c r="F1577" s="1">
        <v>0</v>
      </c>
      <c r="G1577" s="2">
        <f t="shared" si="34"/>
        <v>12492.341259999999</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1422513.72</v>
      </c>
      <c r="D1578" s="1">
        <v>0</v>
      </c>
      <c r="E1578" s="1">
        <v>0</v>
      </c>
      <c r="F1578" s="1">
        <v>0</v>
      </c>
      <c r="G1578" s="2">
        <f t="shared" si="34"/>
        <v>140828.85828000001</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91360.72</v>
      </c>
      <c r="D1580" s="13">
        <v>0</v>
      </c>
      <c r="E1580" s="13">
        <v>0</v>
      </c>
      <c r="F1580" s="13">
        <v>0</v>
      </c>
      <c r="G1580" s="14">
        <f t="shared" si="34"/>
        <v>9227.4327200000007</v>
      </c>
      <c r="H1580" s="14">
        <f t="shared" si="35"/>
        <v>0.27999999999883585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4760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15916462</v>
      </c>
      <c r="I16" s="172">
        <f>'PR-RAS'!E6</f>
        <v>16092796.779999999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15872234</v>
      </c>
      <c r="I17" s="172">
        <f>'PR-RAS'!E151</f>
        <v>16180366.949999999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10327</v>
      </c>
      <c r="I19" s="173">
        <f>'PR-RAS'!E646</f>
        <v>121715.61999999918</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14840920</v>
      </c>
      <c r="I20" s="175">
        <f>BILANCA!E7</f>
        <v>14867991.040000001</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1378321</v>
      </c>
      <c r="I21" s="177">
        <f>BILANCA!E68</f>
        <v>1428270.97</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1503828</v>
      </c>
      <c r="I22" s="177">
        <f>BILANCA!E176</f>
        <v>1641347.3100000003</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14715413</v>
      </c>
      <c r="I23" s="179">
        <f>BILANCA!E237</f>
        <v>14654914.699999999</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15997134</v>
      </c>
      <c r="I28" s="181">
        <f>'RAS-funkcijski'!E141</f>
        <v>16180366.949999999</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336788.1</v>
      </c>
      <c r="I29" s="175">
        <f>'P-VRIO'!E5</f>
        <v>83.26</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336788.1</v>
      </c>
      <c r="I30" s="177">
        <f>'P-VRIO'!E22</f>
        <v>83.26</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1486342.76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1641347.3100000024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1641347.3099999998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8" zoomScaleNormal="100" workbookViewId="0">
      <selection activeCell="E411" sqref="E4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15916462</v>
      </c>
      <c r="E6" s="53">
        <f>E7+E44+E50+E82+E106+E124+E133+E139</f>
        <v>16092796.779999999</v>
      </c>
      <c r="F6" s="54">
        <f t="shared" ref="F6:F131" si="0">IF(D6&lt;&gt;0,IF(E6/D6&gt;=100,"&gt;&gt;100",E6/D6*100),"-")</f>
        <v>101.10787673793334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3643</v>
      </c>
      <c r="E124" s="53">
        <f t="shared" si="27"/>
        <v>2528</v>
      </c>
      <c r="F124" s="54">
        <f t="shared" si="0"/>
        <v>69.39335712325007</v>
      </c>
    </row>
    <row r="125" spans="1:6" ht="12.75" customHeight="1" x14ac:dyDescent="0.2">
      <c r="A125" s="55">
        <v>661</v>
      </c>
      <c r="B125" s="88" t="s">
        <v>293</v>
      </c>
      <c r="C125" s="52" t="s">
        <v>294</v>
      </c>
      <c r="D125" s="53">
        <f t="shared" ref="D125:E125" si="28">SUM(D126:D127)</f>
        <v>3643</v>
      </c>
      <c r="E125" s="53">
        <f t="shared" si="28"/>
        <v>2528</v>
      </c>
      <c r="F125" s="54">
        <f t="shared" si="0"/>
        <v>69.39335712325007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3643</v>
      </c>
      <c r="E127" s="244">
        <v>2528</v>
      </c>
      <c r="F127" s="54">
        <f t="shared" si="0"/>
        <v>69.39335712325007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15912819</v>
      </c>
      <c r="E133" s="53">
        <f t="shared" si="30"/>
        <v>16090268.779999999</v>
      </c>
      <c r="F133" s="54">
        <f t="shared" ref="F133:F223" si="31">IF(D133&lt;&gt;0,IF(E133/D133&gt;=100,"&gt;&gt;100",E133/D133*100),"-")</f>
        <v>101.1151372990543</v>
      </c>
    </row>
    <row r="134" spans="1:6" ht="24" x14ac:dyDescent="0.2">
      <c r="A134" s="55">
        <v>671</v>
      </c>
      <c r="B134" s="234" t="s">
        <v>311</v>
      </c>
      <c r="C134" s="52" t="s">
        <v>312</v>
      </c>
      <c r="D134" s="53">
        <f t="shared" ref="D134:E134" si="32">SUM(D135:D137)</f>
        <v>15912819</v>
      </c>
      <c r="E134" s="53">
        <f t="shared" si="32"/>
        <v>16090268.779999999</v>
      </c>
      <c r="F134" s="54">
        <f t="shared" si="31"/>
        <v>101.1151372990543</v>
      </c>
    </row>
    <row r="135" spans="1:6" ht="12.75" customHeight="1" x14ac:dyDescent="0.2">
      <c r="A135" s="55">
        <v>6711</v>
      </c>
      <c r="B135" s="87" t="s">
        <v>313</v>
      </c>
      <c r="C135" s="52" t="s">
        <v>314</v>
      </c>
      <c r="D135" s="244">
        <v>15903099</v>
      </c>
      <c r="E135" s="244">
        <v>16066449.08</v>
      </c>
      <c r="F135" s="54">
        <f t="shared" si="31"/>
        <v>101.02715879464751</v>
      </c>
    </row>
    <row r="136" spans="1:6" ht="24" x14ac:dyDescent="0.2">
      <c r="A136" s="55">
        <v>6712</v>
      </c>
      <c r="B136" s="234" t="s">
        <v>315</v>
      </c>
      <c r="C136" s="52" t="s">
        <v>316</v>
      </c>
      <c r="D136" s="244">
        <v>9720</v>
      </c>
      <c r="E136" s="244">
        <v>23819.7</v>
      </c>
      <c r="F136" s="54">
        <f t="shared" si="31"/>
        <v>245.05864197530863</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15872234</v>
      </c>
      <c r="E151" s="53">
        <f t="shared" si="35"/>
        <v>16180366.949999999</v>
      </c>
      <c r="F151" s="54">
        <f t="shared" si="31"/>
        <v>101.94133321119132</v>
      </c>
    </row>
    <row r="152" spans="1:6" ht="12.75" customHeight="1" x14ac:dyDescent="0.2">
      <c r="A152" s="55">
        <v>31</v>
      </c>
      <c r="B152" s="87" t="s">
        <v>346</v>
      </c>
      <c r="C152" s="52" t="s">
        <v>347</v>
      </c>
      <c r="D152" s="53">
        <f t="shared" ref="D152:E152" si="36">D153+D158+D159</f>
        <v>13855680</v>
      </c>
      <c r="E152" s="53">
        <f t="shared" si="36"/>
        <v>13970106.279999999</v>
      </c>
      <c r="F152" s="54">
        <f t="shared" si="31"/>
        <v>100.82584384165915</v>
      </c>
    </row>
    <row r="153" spans="1:6" ht="12.75" customHeight="1" x14ac:dyDescent="0.2">
      <c r="A153" s="55">
        <v>311</v>
      </c>
      <c r="B153" s="87" t="s">
        <v>348</v>
      </c>
      <c r="C153" s="52" t="s">
        <v>349</v>
      </c>
      <c r="D153" s="53">
        <f t="shared" ref="D153:E153" si="37">SUM(D154:D157)</f>
        <v>11592595</v>
      </c>
      <c r="E153" s="53">
        <f t="shared" si="37"/>
        <v>11675880.34</v>
      </c>
      <c r="F153" s="54">
        <f t="shared" si="31"/>
        <v>100.71843569105967</v>
      </c>
    </row>
    <row r="154" spans="1:6" ht="12.75" customHeight="1" x14ac:dyDescent="0.2">
      <c r="A154" s="55">
        <v>3111</v>
      </c>
      <c r="B154" s="87" t="s">
        <v>350</v>
      </c>
      <c r="C154" s="52" t="s">
        <v>351</v>
      </c>
      <c r="D154" s="244">
        <v>11509714</v>
      </c>
      <c r="E154" s="244">
        <v>11591935.77</v>
      </c>
      <c r="F154" s="54">
        <f t="shared" si="31"/>
        <v>100.71436848908671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82881</v>
      </c>
      <c r="E156" s="244">
        <v>83944.57</v>
      </c>
      <c r="F156" s="54">
        <f t="shared" si="31"/>
        <v>101.28324947816749</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238916</v>
      </c>
      <c r="E158" s="244">
        <v>269378.42</v>
      </c>
      <c r="F158" s="54">
        <f t="shared" si="31"/>
        <v>112.75026369100436</v>
      </c>
    </row>
    <row r="159" spans="1:6" ht="12.75" customHeight="1" x14ac:dyDescent="0.2">
      <c r="A159" s="55">
        <v>313</v>
      </c>
      <c r="B159" s="87" t="s">
        <v>360</v>
      </c>
      <c r="C159" s="52" t="s">
        <v>361</v>
      </c>
      <c r="D159" s="53">
        <f t="shared" ref="D159:E159" si="38">SUM(D160:D162)</f>
        <v>2024169</v>
      </c>
      <c r="E159" s="53">
        <f t="shared" si="38"/>
        <v>2024847.5199999998</v>
      </c>
      <c r="F159" s="54">
        <f t="shared" si="31"/>
        <v>100.03352091648472</v>
      </c>
    </row>
    <row r="160" spans="1:6" ht="12.75" customHeight="1" x14ac:dyDescent="0.2">
      <c r="A160" s="55">
        <v>3131</v>
      </c>
      <c r="B160" s="87" t="s">
        <v>139</v>
      </c>
      <c r="C160" s="52" t="s">
        <v>362</v>
      </c>
      <c r="D160" s="244">
        <v>111391</v>
      </c>
      <c r="E160" s="244">
        <v>99921.39</v>
      </c>
      <c r="F160" s="54">
        <f t="shared" si="31"/>
        <v>89.703288416478884</v>
      </c>
    </row>
    <row r="161" spans="1:6" ht="12.75" customHeight="1" x14ac:dyDescent="0.2">
      <c r="A161" s="55">
        <v>3132</v>
      </c>
      <c r="B161" s="87" t="s">
        <v>363</v>
      </c>
      <c r="C161" s="52" t="s">
        <v>364</v>
      </c>
      <c r="D161" s="312">
        <v>1912778</v>
      </c>
      <c r="E161" s="244">
        <v>1924926.13</v>
      </c>
      <c r="F161" s="54">
        <f t="shared" si="31"/>
        <v>100.6351040214808</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1956656</v>
      </c>
      <c r="E163" s="53">
        <f t="shared" si="39"/>
        <v>2152386.2799999998</v>
      </c>
      <c r="F163" s="54">
        <f t="shared" si="31"/>
        <v>110.00330563982629</v>
      </c>
    </row>
    <row r="164" spans="1:6" ht="12.75" customHeight="1" x14ac:dyDescent="0.2">
      <c r="A164" s="55">
        <v>321</v>
      </c>
      <c r="B164" s="87" t="s">
        <v>369</v>
      </c>
      <c r="C164" s="52" t="s">
        <v>370</v>
      </c>
      <c r="D164" s="53">
        <f t="shared" ref="D164:E164" si="40">SUM(D165:D168)</f>
        <v>385970</v>
      </c>
      <c r="E164" s="53">
        <f t="shared" si="40"/>
        <v>431325.24999999994</v>
      </c>
      <c r="F164" s="54">
        <f t="shared" si="31"/>
        <v>111.75097805528927</v>
      </c>
    </row>
    <row r="165" spans="1:6" ht="12.75" customHeight="1" x14ac:dyDescent="0.2">
      <c r="A165" s="55">
        <v>3211</v>
      </c>
      <c r="B165" s="87" t="s">
        <v>371</v>
      </c>
      <c r="C165" s="52" t="s">
        <v>372</v>
      </c>
      <c r="D165" s="244">
        <v>24549</v>
      </c>
      <c r="E165" s="244">
        <v>47765.68</v>
      </c>
      <c r="F165" s="54">
        <f t="shared" si="31"/>
        <v>194.57281355656036</v>
      </c>
    </row>
    <row r="166" spans="1:6" ht="12.75" customHeight="1" x14ac:dyDescent="0.2">
      <c r="A166" s="55">
        <v>3212</v>
      </c>
      <c r="B166" s="87" t="s">
        <v>373</v>
      </c>
      <c r="C166" s="52" t="s">
        <v>374</v>
      </c>
      <c r="D166" s="244">
        <v>341691</v>
      </c>
      <c r="E166" s="244">
        <v>374062.37</v>
      </c>
      <c r="F166" s="54">
        <f t="shared" si="31"/>
        <v>109.47387259248853</v>
      </c>
    </row>
    <row r="167" spans="1:6" ht="12.75" customHeight="1" x14ac:dyDescent="0.2">
      <c r="A167" s="55">
        <v>3213</v>
      </c>
      <c r="B167" s="87" t="s">
        <v>375</v>
      </c>
      <c r="C167" s="52" t="s">
        <v>376</v>
      </c>
      <c r="D167" s="244">
        <v>9409</v>
      </c>
      <c r="E167" s="244">
        <v>5703.6</v>
      </c>
      <c r="F167" s="54">
        <f t="shared" si="31"/>
        <v>60.618556701030933</v>
      </c>
    </row>
    <row r="168" spans="1:6" ht="12.75" customHeight="1" x14ac:dyDescent="0.2">
      <c r="A168" s="55">
        <v>3214</v>
      </c>
      <c r="B168" s="87" t="s">
        <v>377</v>
      </c>
      <c r="C168" s="52" t="s">
        <v>378</v>
      </c>
      <c r="D168" s="244">
        <v>10321</v>
      </c>
      <c r="E168" s="244">
        <v>3793.6</v>
      </c>
      <c r="F168" s="54">
        <f t="shared" si="31"/>
        <v>36.756128282143202</v>
      </c>
    </row>
    <row r="169" spans="1:6" ht="12.75" customHeight="1" x14ac:dyDescent="0.2">
      <c r="A169" s="55">
        <v>322</v>
      </c>
      <c r="B169" s="87" t="s">
        <v>379</v>
      </c>
      <c r="C169" s="52" t="s">
        <v>380</v>
      </c>
      <c r="D169" s="53">
        <f t="shared" ref="D169:E169" si="41">SUM(D170:D176)</f>
        <v>355312</v>
      </c>
      <c r="E169" s="53">
        <f t="shared" si="41"/>
        <v>410129.9</v>
      </c>
      <c r="F169" s="54">
        <f t="shared" si="31"/>
        <v>115.42810262529835</v>
      </c>
    </row>
    <row r="170" spans="1:6" ht="12.75" customHeight="1" x14ac:dyDescent="0.2">
      <c r="A170" s="55">
        <v>3221</v>
      </c>
      <c r="B170" s="87" t="s">
        <v>381</v>
      </c>
      <c r="C170" s="52" t="s">
        <v>382</v>
      </c>
      <c r="D170" s="244">
        <v>172661</v>
      </c>
      <c r="E170" s="244">
        <v>197526.26</v>
      </c>
      <c r="F170" s="54">
        <f t="shared" si="31"/>
        <v>114.40120235606189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173771</v>
      </c>
      <c r="E172" s="244">
        <v>208617.45</v>
      </c>
      <c r="F172" s="54">
        <f t="shared" si="31"/>
        <v>120.05308710889619</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8880</v>
      </c>
      <c r="E174" s="244">
        <v>3986.19</v>
      </c>
      <c r="F174" s="54">
        <f t="shared" si="31"/>
        <v>44.889527027027029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1170738</v>
      </c>
      <c r="E177" s="53">
        <f t="shared" si="42"/>
        <v>1263507.0499999998</v>
      </c>
      <c r="F177" s="54">
        <f t="shared" si="31"/>
        <v>107.92398042943852</v>
      </c>
    </row>
    <row r="178" spans="1:6" ht="12.75" customHeight="1" x14ac:dyDescent="0.2">
      <c r="A178" s="55">
        <v>3231</v>
      </c>
      <c r="B178" s="87" t="s">
        <v>397</v>
      </c>
      <c r="C178" s="52" t="s">
        <v>398</v>
      </c>
      <c r="D178" s="244">
        <v>173759</v>
      </c>
      <c r="E178" s="244">
        <v>164201.22</v>
      </c>
      <c r="F178" s="54">
        <f t="shared" si="31"/>
        <v>94.499404347400713</v>
      </c>
    </row>
    <row r="179" spans="1:6" ht="12.75" customHeight="1" x14ac:dyDescent="0.2">
      <c r="A179" s="55">
        <v>3232</v>
      </c>
      <c r="B179" s="87" t="s">
        <v>399</v>
      </c>
      <c r="C179" s="52" t="s">
        <v>400</v>
      </c>
      <c r="D179" s="244">
        <v>39388</v>
      </c>
      <c r="E179" s="244">
        <v>46248.1</v>
      </c>
      <c r="F179" s="54">
        <f t="shared" si="31"/>
        <v>117.41672590636742</v>
      </c>
    </row>
    <row r="180" spans="1:6" ht="12.75" customHeight="1" x14ac:dyDescent="0.2">
      <c r="A180" s="55">
        <v>3233</v>
      </c>
      <c r="B180" s="87" t="s">
        <v>401</v>
      </c>
      <c r="C180" s="52" t="s">
        <v>402</v>
      </c>
      <c r="D180" s="244">
        <v>4445</v>
      </c>
      <c r="E180" s="244">
        <v>1695</v>
      </c>
      <c r="F180" s="54">
        <f t="shared" si="31"/>
        <v>38.132733408323958</v>
      </c>
    </row>
    <row r="181" spans="1:6" ht="12.75" customHeight="1" x14ac:dyDescent="0.2">
      <c r="A181" s="55">
        <v>3234</v>
      </c>
      <c r="B181" s="87" t="s">
        <v>403</v>
      </c>
      <c r="C181" s="52" t="s">
        <v>404</v>
      </c>
      <c r="D181" s="244">
        <v>96874</v>
      </c>
      <c r="E181" s="244">
        <v>108575.4</v>
      </c>
      <c r="F181" s="54">
        <f t="shared" si="31"/>
        <v>112.07898920246917</v>
      </c>
    </row>
    <row r="182" spans="1:6" ht="12.75" customHeight="1" x14ac:dyDescent="0.2">
      <c r="A182" s="55">
        <v>3235</v>
      </c>
      <c r="B182" s="87" t="s">
        <v>405</v>
      </c>
      <c r="C182" s="52" t="s">
        <v>406</v>
      </c>
      <c r="D182" s="244">
        <v>37289</v>
      </c>
      <c r="E182" s="244">
        <v>35320.199999999997</v>
      </c>
      <c r="F182" s="54">
        <f t="shared" si="31"/>
        <v>94.720158759956007</v>
      </c>
    </row>
    <row r="183" spans="1:6" ht="12.75" customHeight="1" x14ac:dyDescent="0.2">
      <c r="A183" s="55">
        <v>3236</v>
      </c>
      <c r="B183" s="87" t="s">
        <v>407</v>
      </c>
      <c r="C183" s="52" t="s">
        <v>408</v>
      </c>
      <c r="D183" s="244">
        <v>20630</v>
      </c>
      <c r="E183" s="244">
        <v>32856.04</v>
      </c>
      <c r="F183" s="54">
        <f t="shared" si="31"/>
        <v>159.26340281143965</v>
      </c>
    </row>
    <row r="184" spans="1:6" ht="12.75" customHeight="1" x14ac:dyDescent="0.2">
      <c r="A184" s="55">
        <v>3237</v>
      </c>
      <c r="B184" s="87" t="s">
        <v>409</v>
      </c>
      <c r="C184" s="52" t="s">
        <v>410</v>
      </c>
      <c r="D184" s="244">
        <v>779193</v>
      </c>
      <c r="E184" s="244">
        <v>853715.09</v>
      </c>
      <c r="F184" s="54">
        <f t="shared" si="31"/>
        <v>109.5640091735937</v>
      </c>
    </row>
    <row r="185" spans="1:6" ht="12.75" customHeight="1" x14ac:dyDescent="0.2">
      <c r="A185" s="55">
        <v>3238</v>
      </c>
      <c r="B185" s="87" t="s">
        <v>411</v>
      </c>
      <c r="C185" s="52" t="s">
        <v>412</v>
      </c>
      <c r="D185" s="244">
        <v>150</v>
      </c>
      <c r="E185" s="244">
        <v>150</v>
      </c>
      <c r="F185" s="54">
        <f t="shared" si="31"/>
        <v>100</v>
      </c>
    </row>
    <row r="186" spans="1:6" ht="12.75" customHeight="1" x14ac:dyDescent="0.2">
      <c r="A186" s="55">
        <v>3239</v>
      </c>
      <c r="B186" s="87" t="s">
        <v>413</v>
      </c>
      <c r="C186" s="52" t="s">
        <v>414</v>
      </c>
      <c r="D186" s="244">
        <v>19010</v>
      </c>
      <c r="E186" s="244">
        <v>20746</v>
      </c>
      <c r="F186" s="54">
        <f t="shared" si="31"/>
        <v>109.13203577064704</v>
      </c>
    </row>
    <row r="187" spans="1:6" ht="12.75" customHeight="1" x14ac:dyDescent="0.2">
      <c r="A187" s="55">
        <v>324</v>
      </c>
      <c r="B187" s="87" t="s">
        <v>415</v>
      </c>
      <c r="C187" s="52" t="s">
        <v>416</v>
      </c>
      <c r="D187" s="244">
        <v>4520</v>
      </c>
      <c r="E187" s="244">
        <v>2860</v>
      </c>
      <c r="F187" s="54">
        <f t="shared" si="31"/>
        <v>63.274336283185839</v>
      </c>
    </row>
    <row r="188" spans="1:6" ht="12.75" customHeight="1" x14ac:dyDescent="0.2">
      <c r="A188" s="55">
        <v>329</v>
      </c>
      <c r="B188" s="87" t="s">
        <v>417</v>
      </c>
      <c r="C188" s="52" t="s">
        <v>418</v>
      </c>
      <c r="D188" s="53">
        <f t="shared" ref="D188:E188" si="43">SUM(D189:D195)</f>
        <v>40116</v>
      </c>
      <c r="E188" s="53">
        <f t="shared" si="43"/>
        <v>44564.08</v>
      </c>
      <c r="F188" s="54">
        <f t="shared" si="31"/>
        <v>111.08804467045567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3507</v>
      </c>
      <c r="E190" s="244">
        <v>3421.93</v>
      </c>
      <c r="F190" s="54">
        <f t="shared" si="31"/>
        <v>97.574280011405762</v>
      </c>
    </row>
    <row r="191" spans="1:6" ht="12.75" customHeight="1" x14ac:dyDescent="0.2">
      <c r="A191" s="55">
        <v>3293</v>
      </c>
      <c r="B191" s="87" t="s">
        <v>423</v>
      </c>
      <c r="C191" s="52" t="s">
        <v>424</v>
      </c>
      <c r="D191" s="244">
        <v>3487</v>
      </c>
      <c r="E191" s="244">
        <v>3492.66</v>
      </c>
      <c r="F191" s="54">
        <f t="shared" si="31"/>
        <v>100.16231717809005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20325</v>
      </c>
      <c r="E193" s="244">
        <v>22325</v>
      </c>
      <c r="F193" s="54">
        <f t="shared" si="31"/>
        <v>109.840098400984</v>
      </c>
    </row>
    <row r="194" spans="1:6" ht="12.75" customHeight="1" x14ac:dyDescent="0.2">
      <c r="A194" s="55" t="s">
        <v>429</v>
      </c>
      <c r="B194" s="87" t="s">
        <v>430</v>
      </c>
      <c r="C194" s="52" t="s">
        <v>429</v>
      </c>
      <c r="D194" s="244">
        <v>117</v>
      </c>
      <c r="E194" s="244">
        <v>0</v>
      </c>
      <c r="F194" s="54">
        <f t="shared" si="31"/>
        <v>0</v>
      </c>
    </row>
    <row r="195" spans="1:6" ht="12.75" customHeight="1" x14ac:dyDescent="0.2">
      <c r="A195" s="55">
        <v>3299</v>
      </c>
      <c r="B195" s="87" t="s">
        <v>431</v>
      </c>
      <c r="C195" s="52" t="s">
        <v>432</v>
      </c>
      <c r="D195" s="244">
        <v>12680</v>
      </c>
      <c r="E195" s="244">
        <v>15324.49</v>
      </c>
      <c r="F195" s="54">
        <f t="shared" si="31"/>
        <v>120.85559936908517</v>
      </c>
    </row>
    <row r="196" spans="1:6" ht="12.75" customHeight="1" x14ac:dyDescent="0.2">
      <c r="A196" s="55">
        <v>34</v>
      </c>
      <c r="B196" s="234" t="s">
        <v>433</v>
      </c>
      <c r="C196" s="52" t="s">
        <v>434</v>
      </c>
      <c r="D196" s="53">
        <f t="shared" ref="D196:E196" si="44">D197+D202+D210</f>
        <v>59898</v>
      </c>
      <c r="E196" s="53">
        <f t="shared" si="44"/>
        <v>57874.39</v>
      </c>
      <c r="F196" s="54">
        <f t="shared" si="31"/>
        <v>96.621573341346959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1488</v>
      </c>
      <c r="E202" s="53">
        <f t="shared" si="46"/>
        <v>3077.46</v>
      </c>
      <c r="F202" s="54">
        <f t="shared" si="31"/>
        <v>206.8185483870968</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1488</v>
      </c>
      <c r="E208" s="244">
        <v>3077.46</v>
      </c>
      <c r="F208" s="54">
        <f t="shared" si="31"/>
        <v>206.8185483870968</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58410</v>
      </c>
      <c r="E210" s="53">
        <f t="shared" si="47"/>
        <v>54796.93</v>
      </c>
      <c r="F210" s="54">
        <f t="shared" si="31"/>
        <v>93.81429549734635</v>
      </c>
    </row>
    <row r="211" spans="1:6" ht="12.75" customHeight="1" x14ac:dyDescent="0.2">
      <c r="A211" s="55">
        <v>3431</v>
      </c>
      <c r="B211" s="234" t="s">
        <v>463</v>
      </c>
      <c r="C211" s="52" t="s">
        <v>464</v>
      </c>
      <c r="D211" s="244">
        <v>4081</v>
      </c>
      <c r="E211" s="244">
        <v>4796.93</v>
      </c>
      <c r="F211" s="54">
        <f t="shared" si="31"/>
        <v>117.5430041656457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54329</v>
      </c>
      <c r="E213" s="244">
        <v>50000</v>
      </c>
      <c r="F213" s="54">
        <f t="shared" si="31"/>
        <v>92.031879843177677</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15872234</v>
      </c>
      <c r="E289" s="53">
        <f t="shared" si="79"/>
        <v>16180366.949999999</v>
      </c>
      <c r="F289" s="54">
        <f t="shared" si="76"/>
        <v>101.94133321119132</v>
      </c>
    </row>
    <row r="290" spans="1:6" ht="12.75" customHeight="1" x14ac:dyDescent="0.2">
      <c r="A290" s="55" t="s">
        <v>606</v>
      </c>
      <c r="B290" s="87" t="s">
        <v>617</v>
      </c>
      <c r="C290" s="52" t="s">
        <v>618</v>
      </c>
      <c r="D290" s="53">
        <f>IF(D6&gt;=D289,D6-D289,0)</f>
        <v>44228</v>
      </c>
      <c r="E290" s="53">
        <f>IF(E6&gt;=E289,E6-E289,0)</f>
        <v>0</v>
      </c>
      <c r="F290" s="54">
        <f t="shared" si="76"/>
        <v>0</v>
      </c>
    </row>
    <row r="291" spans="1:6" ht="12.75" customHeight="1" x14ac:dyDescent="0.2">
      <c r="A291" s="55" t="s">
        <v>606</v>
      </c>
      <c r="B291" s="87" t="s">
        <v>619</v>
      </c>
      <c r="C291" s="52" t="s">
        <v>620</v>
      </c>
      <c r="D291" s="53">
        <f>IF(D289&gt;=D6,D289-D6,0)</f>
        <v>0</v>
      </c>
      <c r="E291" s="53">
        <f>IF(E289&gt;=E6,E289-E6,0)</f>
        <v>87570.169999999925</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47911</v>
      </c>
      <c r="E293" s="244">
        <v>1449.97</v>
      </c>
      <c r="F293" s="54">
        <f t="shared" si="76"/>
        <v>3.0263822504226585</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3076</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3076</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3076</v>
      </c>
      <c r="E326" s="53">
        <f t="shared" si="88"/>
        <v>0</v>
      </c>
      <c r="F326" s="54">
        <f t="shared" si="81"/>
        <v>0</v>
      </c>
    </row>
    <row r="327" spans="1:6" ht="12.75" customHeight="1" x14ac:dyDescent="0.2">
      <c r="A327" s="55">
        <v>7231</v>
      </c>
      <c r="B327" s="87" t="s">
        <v>690</v>
      </c>
      <c r="C327" s="52" t="s">
        <v>691</v>
      </c>
      <c r="D327" s="244">
        <v>3076</v>
      </c>
      <c r="E327" s="244"/>
      <c r="F327" s="54">
        <f t="shared" si="81"/>
        <v>0</v>
      </c>
    </row>
    <row r="328" spans="1:6" ht="12.75" customHeight="1" x14ac:dyDescent="0.2">
      <c r="A328" s="55">
        <v>7232</v>
      </c>
      <c r="B328" s="87" t="s">
        <v>692</v>
      </c>
      <c r="C328" s="52" t="s">
        <v>693</v>
      </c>
      <c r="D328" s="244"/>
      <c r="E328" s="244">
        <v>0</v>
      </c>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124900</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124900</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124900</v>
      </c>
      <c r="E378" s="53">
        <f t="shared" si="102"/>
        <v>0</v>
      </c>
      <c r="F378" s="54">
        <f t="shared" si="81"/>
        <v>0</v>
      </c>
    </row>
    <row r="379" spans="1:6" ht="12.75" customHeight="1" x14ac:dyDescent="0.2">
      <c r="A379" s="55">
        <v>4231</v>
      </c>
      <c r="B379" s="87" t="s">
        <v>690</v>
      </c>
      <c r="C379" s="52" t="s">
        <v>775</v>
      </c>
      <c r="D379" s="244">
        <v>124900</v>
      </c>
      <c r="E379" s="244">
        <v>0</v>
      </c>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121824</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0</v>
      </c>
      <c r="E410" s="244">
        <v>124056.2</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15919538</v>
      </c>
      <c r="E412" s="53">
        <f>E6+E298</f>
        <v>16092796.779999999</v>
      </c>
      <c r="F412" s="54">
        <f t="shared" si="81"/>
        <v>101.08834050334879</v>
      </c>
    </row>
    <row r="413" spans="1:6" ht="12.75" customHeight="1" x14ac:dyDescent="0.2">
      <c r="A413" s="55" t="s">
        <v>606</v>
      </c>
      <c r="B413" s="87" t="s">
        <v>829</v>
      </c>
      <c r="C413" s="52" t="s">
        <v>830</v>
      </c>
      <c r="D413" s="53">
        <f t="shared" ref="D413:E413" si="112">D289+D350</f>
        <v>15997134</v>
      </c>
      <c r="E413" s="53">
        <f t="shared" si="112"/>
        <v>16180366.949999999</v>
      </c>
      <c r="F413" s="54">
        <f t="shared" si="81"/>
        <v>101.14541110926494</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77596</v>
      </c>
      <c r="E415" s="53">
        <f t="shared" si="114"/>
        <v>87570.169999999925</v>
      </c>
      <c r="F415" s="54">
        <f t="shared" si="81"/>
        <v>112.85397443167165</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47911</v>
      </c>
      <c r="E417" s="53">
        <f t="shared" si="116"/>
        <v>125506.17</v>
      </c>
      <c r="F417" s="54">
        <f t="shared" si="81"/>
        <v>261.95689925069399</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124900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124900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124900</v>
      </c>
      <c r="E495" s="53">
        <f t="shared" si="140"/>
        <v>0</v>
      </c>
      <c r="F495" s="54">
        <f t="shared" si="119"/>
        <v>0</v>
      </c>
    </row>
    <row r="496" spans="1:6" ht="12.75" customHeight="1" x14ac:dyDescent="0.2">
      <c r="A496" s="55">
        <v>8443</v>
      </c>
      <c r="B496" s="87" t="s">
        <v>996</v>
      </c>
      <c r="C496" s="52" t="s">
        <v>997</v>
      </c>
      <c r="D496" s="244">
        <v>124900</v>
      </c>
      <c r="E496" s="244">
        <v>0</v>
      </c>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9720</v>
      </c>
      <c r="E528" s="53">
        <f t="shared" si="148"/>
        <v>23819.7</v>
      </c>
      <c r="F528" s="54">
        <f t="shared" si="119"/>
        <v>245.05864197530863</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9720</v>
      </c>
      <c r="E593" s="53">
        <f t="shared" si="167"/>
        <v>23819.7</v>
      </c>
      <c r="F593" s="54">
        <f t="shared" si="119"/>
        <v>245.05864197530863</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9720</v>
      </c>
      <c r="E605" s="53">
        <f t="shared" si="171"/>
        <v>23819.7</v>
      </c>
      <c r="F605" s="54">
        <f t="shared" si="119"/>
        <v>245.05864197530863</v>
      </c>
    </row>
    <row r="606" spans="1:6" ht="24" x14ac:dyDescent="0.2">
      <c r="A606" s="55">
        <v>5443</v>
      </c>
      <c r="B606" s="87" t="s">
        <v>1207</v>
      </c>
      <c r="C606" s="52" t="s">
        <v>1208</v>
      </c>
      <c r="D606" s="244">
        <v>9720</v>
      </c>
      <c r="E606" s="244">
        <v>23819.7</v>
      </c>
      <c r="F606" s="54">
        <f t="shared" si="119"/>
        <v>245.05864197530863</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115180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23819.7</v>
      </c>
      <c r="F636" s="54" t="str">
        <f t="shared" si="119"/>
        <v>-</v>
      </c>
    </row>
    <row r="637" spans="1:6" ht="12.75" customHeight="1" x14ac:dyDescent="0.2">
      <c r="A637" s="55">
        <v>92213</v>
      </c>
      <c r="B637" s="87" t="s">
        <v>1269</v>
      </c>
      <c r="C637" s="52" t="s">
        <v>1270</v>
      </c>
      <c r="D637" s="244">
        <v>0</v>
      </c>
      <c r="E637" s="244">
        <v>115180.42</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16044438</v>
      </c>
      <c r="E639" s="53">
        <f t="shared" si="180"/>
        <v>16092796.779999999</v>
      </c>
      <c r="F639" s="54">
        <f t="shared" si="119"/>
        <v>100.30140525956722</v>
      </c>
    </row>
    <row r="640" spans="1:6" ht="12.75" customHeight="1" x14ac:dyDescent="0.2">
      <c r="A640" s="55" t="s">
        <v>606</v>
      </c>
      <c r="B640" s="87" t="s">
        <v>1275</v>
      </c>
      <c r="C640" s="52" t="s">
        <v>1276</v>
      </c>
      <c r="D640" s="53">
        <f t="shared" ref="D640:E640" si="181">D413+D528</f>
        <v>16006854</v>
      </c>
      <c r="E640" s="53">
        <f t="shared" si="181"/>
        <v>16204186.649999999</v>
      </c>
      <c r="F640" s="54">
        <f t="shared" si="119"/>
        <v>101.23280096138816</v>
      </c>
    </row>
    <row r="641" spans="1:6" ht="12.75" customHeight="1" x14ac:dyDescent="0.2">
      <c r="A641" s="55" t="s">
        <v>606</v>
      </c>
      <c r="B641" s="87" t="s">
        <v>1277</v>
      </c>
      <c r="C641" s="52" t="s">
        <v>1278</v>
      </c>
      <c r="D641" s="53">
        <f t="shared" ref="D641:E641" si="182">IF(D639&gt;=D640,D639-D640,0)</f>
        <v>37584</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111389.86999999918</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47911</v>
      </c>
      <c r="E644" s="53">
        <f t="shared" si="185"/>
        <v>10325.75</v>
      </c>
      <c r="F644" s="54">
        <f t="shared" si="119"/>
        <v>21.551940055519609</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10327</v>
      </c>
      <c r="E646" s="53">
        <f t="shared" si="187"/>
        <v>121715.61999999918</v>
      </c>
      <c r="F646" s="54">
        <f t="shared" si="119"/>
        <v>1178.6154740001857</v>
      </c>
    </row>
    <row r="647" spans="1:6" ht="24" x14ac:dyDescent="0.2">
      <c r="A647" s="57" t="s">
        <v>1289</v>
      </c>
      <c r="B647" s="235" t="s">
        <v>1290</v>
      </c>
      <c r="C647" s="58" t="s">
        <v>1289</v>
      </c>
      <c r="D647" s="245">
        <v>1156127</v>
      </c>
      <c r="E647" s="245">
        <v>1198463.6399999999</v>
      </c>
      <c r="F647" s="59">
        <f t="shared" si="119"/>
        <v>103.66193679414113</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50607</v>
      </c>
      <c r="E649" s="244">
        <v>91587.15</v>
      </c>
      <c r="F649" s="54">
        <f t="shared" ref="F649:F724" si="188">IF(D649&lt;&gt;0,IF(E649/D649&gt;=100,"&gt;&gt;100",E649/D649*100),"-")</f>
        <v>180.97723635070247</v>
      </c>
    </row>
    <row r="650" spans="1:6" ht="12.75" customHeight="1" x14ac:dyDescent="0.2">
      <c r="A650" s="55" t="s">
        <v>1294</v>
      </c>
      <c r="B650" s="87" t="s">
        <v>1295</v>
      </c>
      <c r="C650" s="52" t="s">
        <v>1294</v>
      </c>
      <c r="D650" s="244">
        <v>1550393</v>
      </c>
      <c r="E650" s="244">
        <v>1667102.66</v>
      </c>
      <c r="F650" s="54">
        <f t="shared" si="188"/>
        <v>107.52774683580226</v>
      </c>
    </row>
    <row r="651" spans="1:6" ht="12.75" customHeight="1" x14ac:dyDescent="0.2">
      <c r="A651" s="55" t="s">
        <v>1296</v>
      </c>
      <c r="B651" s="87" t="s">
        <v>1297</v>
      </c>
      <c r="C651" s="52" t="s">
        <v>1296</v>
      </c>
      <c r="D651" s="244">
        <v>1509413</v>
      </c>
      <c r="E651" s="244">
        <v>1661327.53</v>
      </c>
      <c r="F651" s="54">
        <f t="shared" si="188"/>
        <v>110.06447738292965</v>
      </c>
    </row>
    <row r="652" spans="1:6" ht="24" x14ac:dyDescent="0.2">
      <c r="A652" s="55">
        <v>11</v>
      </c>
      <c r="B652" s="87" t="s">
        <v>1298</v>
      </c>
      <c r="C652" s="52" t="s">
        <v>1299</v>
      </c>
      <c r="D652" s="53">
        <f t="shared" ref="D652:E652" si="189">+D649+D650-D651</f>
        <v>91587</v>
      </c>
      <c r="E652" s="53">
        <f t="shared" si="189"/>
        <v>97362.279999999795</v>
      </c>
      <c r="F652" s="54">
        <f t="shared" si="188"/>
        <v>106.30578575562011</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83</v>
      </c>
      <c r="E654" s="264">
        <v>84</v>
      </c>
      <c r="F654" s="54">
        <f t="shared" si="188"/>
        <v>101.20481927710843</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78</v>
      </c>
      <c r="E656" s="264">
        <v>81</v>
      </c>
      <c r="F656" s="54">
        <f t="shared" si="188"/>
        <v>103.84615384615385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14723</v>
      </c>
      <c r="E716" s="244">
        <v>0</v>
      </c>
      <c r="F716" s="54">
        <f t="shared" si="188"/>
        <v>0</v>
      </c>
    </row>
    <row r="717" spans="1:6" ht="12.75" customHeight="1" x14ac:dyDescent="0.2">
      <c r="A717" s="55">
        <v>31215</v>
      </c>
      <c r="B717" s="87" t="s">
        <v>1411</v>
      </c>
      <c r="C717" s="52" t="s">
        <v>1412</v>
      </c>
      <c r="D717" s="244">
        <v>21139</v>
      </c>
      <c r="E717" s="244">
        <v>20075.400000000001</v>
      </c>
      <c r="F717" s="54">
        <f t="shared" si="188"/>
        <v>94.968541558257257</v>
      </c>
    </row>
    <row r="718" spans="1:6" ht="12.75" customHeight="1" x14ac:dyDescent="0.2">
      <c r="A718" s="55">
        <v>32121</v>
      </c>
      <c r="B718" s="87" t="s">
        <v>1413</v>
      </c>
      <c r="C718" s="52" t="s">
        <v>1414</v>
      </c>
      <c r="D718" s="244">
        <v>329691</v>
      </c>
      <c r="E718" s="244">
        <v>364062.37</v>
      </c>
      <c r="F718" s="54">
        <f t="shared" si="188"/>
        <v>110.42532856523228</v>
      </c>
    </row>
    <row r="719" spans="1:6" ht="12.75" customHeight="1" x14ac:dyDescent="0.2">
      <c r="A719" s="55" t="s">
        <v>1415</v>
      </c>
      <c r="B719" s="87" t="s">
        <v>1416</v>
      </c>
      <c r="C719" s="52" t="s">
        <v>1415</v>
      </c>
      <c r="D719" s="244"/>
      <c r="E719" s="244">
        <v>0</v>
      </c>
      <c r="F719" s="54" t="str">
        <f t="shared" si="188"/>
        <v>-</v>
      </c>
    </row>
    <row r="720" spans="1:6" ht="12.75" customHeight="1" x14ac:dyDescent="0.2">
      <c r="A720" s="55" t="s">
        <v>1417</v>
      </c>
      <c r="B720" s="87" t="s">
        <v>1418</v>
      </c>
      <c r="C720" s="52" t="s">
        <v>1417</v>
      </c>
      <c r="D720" s="244">
        <v>11970</v>
      </c>
      <c r="E720" s="244">
        <v>19894</v>
      </c>
      <c r="F720" s="54">
        <f t="shared" si="188"/>
        <v>166.19883040935673</v>
      </c>
    </row>
    <row r="721" spans="1:6" ht="12.75" customHeight="1" x14ac:dyDescent="0.2">
      <c r="A721" s="55" t="s">
        <v>1419</v>
      </c>
      <c r="B721" s="87" t="s">
        <v>1420</v>
      </c>
      <c r="C721" s="52" t="s">
        <v>1419</v>
      </c>
      <c r="D721" s="244"/>
      <c r="E721" s="244">
        <v>0</v>
      </c>
      <c r="F721" s="54" t="str">
        <f t="shared" si="188"/>
        <v>-</v>
      </c>
    </row>
    <row r="722" spans="1:6" ht="12.75" customHeight="1" x14ac:dyDescent="0.2">
      <c r="A722" s="55" t="s">
        <v>1421</v>
      </c>
      <c r="B722" s="87" t="s">
        <v>1422</v>
      </c>
      <c r="C722" s="52" t="s">
        <v>1421</v>
      </c>
      <c r="D722" s="244"/>
      <c r="E722" s="244">
        <v>0</v>
      </c>
      <c r="F722" s="54" t="str">
        <f t="shared" si="188"/>
        <v>-</v>
      </c>
    </row>
    <row r="723" spans="1:6" ht="12.75" customHeight="1" x14ac:dyDescent="0.2">
      <c r="A723" s="55" t="s">
        <v>1423</v>
      </c>
      <c r="B723" s="87" t="s">
        <v>1424</v>
      </c>
      <c r="C723" s="52" t="s">
        <v>1423</v>
      </c>
      <c r="D723" s="244">
        <v>84240</v>
      </c>
      <c r="E723" s="244">
        <v>114664.44</v>
      </c>
      <c r="F723" s="54">
        <f t="shared" si="188"/>
        <v>136.11638176638178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1488</v>
      </c>
      <c r="E748" s="244">
        <v>3077.46</v>
      </c>
      <c r="F748" s="54">
        <f t="shared" si="190"/>
        <v>206.8185483870968</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124900</v>
      </c>
      <c r="E887" s="244">
        <v>0</v>
      </c>
      <c r="F887" s="54">
        <f t="shared" si="190"/>
        <v>0</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9720</v>
      </c>
      <c r="E955" s="244">
        <v>23819.7</v>
      </c>
      <c r="F955" s="54">
        <f t="shared" si="190"/>
        <v>245.05864197530863</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D252" sqref="D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16219241</v>
      </c>
      <c r="E6" s="231">
        <f t="shared" si="0"/>
        <v>16296262.010000002</v>
      </c>
      <c r="F6" s="232">
        <f t="shared" ref="F6:F260" si="1">IF(D6&gt;0,IF(E6/D6&gt;=100,"&gt;&gt;100",E6/D6*100),"-")</f>
        <v>100.47487431748503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14840920</v>
      </c>
      <c r="E7" s="106">
        <f t="shared" si="2"/>
        <v>14867991.040000001</v>
      </c>
      <c r="F7" s="95">
        <f t="shared" si="1"/>
        <v>100.18240809868931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14840920</v>
      </c>
      <c r="E12" s="106">
        <f t="shared" si="3"/>
        <v>14867991.040000001</v>
      </c>
      <c r="F12" s="95">
        <f t="shared" si="1"/>
        <v>100.18240809868931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14697431</v>
      </c>
      <c r="E13" s="106">
        <f t="shared" si="4"/>
        <v>14498534.5</v>
      </c>
      <c r="F13" s="95">
        <f t="shared" si="1"/>
        <v>98.646726084306849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15911736</v>
      </c>
      <c r="E15" s="249">
        <v>15911736.199999999</v>
      </c>
      <c r="F15" s="95">
        <f t="shared" si="1"/>
        <v>100.00000125693387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1214305</v>
      </c>
      <c r="E18" s="249">
        <v>1413201.7</v>
      </c>
      <c r="F18" s="95">
        <f t="shared" si="1"/>
        <v>116.37946809080091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28997</v>
      </c>
      <c r="E19" s="106">
        <f t="shared" si="5"/>
        <v>70455.070000000065</v>
      </c>
      <c r="F19" s="95">
        <f t="shared" si="1"/>
        <v>242.97365244680509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632692</v>
      </c>
      <c r="E20" s="249">
        <v>1379080.41</v>
      </c>
      <c r="F20" s="95">
        <f t="shared" si="1"/>
        <v>217.97026199161675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57061</v>
      </c>
      <c r="E21" s="249">
        <v>23508.959999999999</v>
      </c>
      <c r="F21" s="95">
        <f t="shared" si="1"/>
        <v>41.199698568198947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15891</v>
      </c>
      <c r="E22" s="249">
        <v>12436.35</v>
      </c>
      <c r="F22" s="95">
        <f t="shared" si="1"/>
        <v>78.260336039267514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0</v>
      </c>
      <c r="E26" s="249">
        <v>0</v>
      </c>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676647</v>
      </c>
      <c r="E28" s="249">
        <v>1344570.65</v>
      </c>
      <c r="F28" s="95">
        <f t="shared" si="1"/>
        <v>198.71079750593734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114492</v>
      </c>
      <c r="E29" s="106">
        <f t="shared" si="6"/>
        <v>89511.670000000013</v>
      </c>
      <c r="F29" s="95">
        <f t="shared" si="1"/>
        <v>78.181593473779841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281573</v>
      </c>
      <c r="E30" s="249">
        <v>281572.40000000002</v>
      </c>
      <c r="F30" s="95">
        <f t="shared" si="1"/>
        <v>99.999786911387105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167081</v>
      </c>
      <c r="E34" s="249">
        <v>192060.73</v>
      </c>
      <c r="F34" s="95">
        <f t="shared" si="1"/>
        <v>114.95067063280683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209489.79999999993</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837959.2</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628469.4</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58715</v>
      </c>
      <c r="E54" s="249">
        <v>59527.16</v>
      </c>
      <c r="F54" s="95">
        <f t="shared" si="1"/>
        <v>101.38322404836926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58715</v>
      </c>
      <c r="E55" s="249">
        <v>59527.16</v>
      </c>
      <c r="F55" s="95">
        <f t="shared" si="1"/>
        <v>101.38322404836926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1378321</v>
      </c>
      <c r="E68" s="106">
        <f t="shared" si="13"/>
        <v>1428270.97</v>
      </c>
      <c r="F68" s="95">
        <f t="shared" si="1"/>
        <v>103.62397220966668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91587</v>
      </c>
      <c r="E69" s="106">
        <f t="shared" si="14"/>
        <v>97362.28</v>
      </c>
      <c r="F69" s="95">
        <f t="shared" si="1"/>
        <v>106.30578575562033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90597</v>
      </c>
      <c r="E70" s="106">
        <f t="shared" si="15"/>
        <v>97362.28</v>
      </c>
      <c r="F70" s="95">
        <f t="shared" si="1"/>
        <v>107.46744373433998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90597</v>
      </c>
      <c r="E72" s="249">
        <v>97362.28</v>
      </c>
      <c r="F72" s="95">
        <f t="shared" si="1"/>
        <v>107.46744373433998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990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130269</v>
      </c>
      <c r="E78" s="106">
        <f>E79+SUM(E82:E84)-E85+E86</f>
        <v>131708.04999999999</v>
      </c>
      <c r="F78" s="95">
        <f t="shared" si="1"/>
        <v>101.10467570949342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130269</v>
      </c>
      <c r="E86" s="249">
        <v>131708.04999999999</v>
      </c>
      <c r="F86" s="95">
        <f t="shared" si="1"/>
        <v>101.10467570949342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338</v>
      </c>
      <c r="E146" s="106">
        <f t="shared" si="26"/>
        <v>737</v>
      </c>
      <c r="F146" s="95">
        <f t="shared" si="1"/>
        <v>218.04733727810651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338</v>
      </c>
      <c r="E161" s="249">
        <v>737</v>
      </c>
      <c r="F161" s="95">
        <f t="shared" si="1"/>
        <v>218.04733727810651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1156127</v>
      </c>
      <c r="E170" s="106">
        <f t="shared" si="29"/>
        <v>1198463.6399999999</v>
      </c>
      <c r="F170" s="95">
        <f t="shared" si="1"/>
        <v>103.66193679414113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1298</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1154829</v>
      </c>
      <c r="E173" s="249">
        <v>1198463.6399999999</v>
      </c>
      <c r="F173" s="95">
        <f t="shared" si="1"/>
        <v>103.77845031602079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16219241</v>
      </c>
      <c r="E175" s="106">
        <f t="shared" si="30"/>
        <v>16296262.01</v>
      </c>
      <c r="F175" s="95">
        <f t="shared" si="1"/>
        <v>100.474874317485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1503828</v>
      </c>
      <c r="E176" s="106">
        <f t="shared" si="31"/>
        <v>1641347.3100000003</v>
      </c>
      <c r="F176" s="95">
        <f t="shared" si="1"/>
        <v>109.14461693757534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1371162</v>
      </c>
      <c r="E177" s="106">
        <f t="shared" si="32"/>
        <v>1549986.5900000003</v>
      </c>
      <c r="F177" s="95">
        <f t="shared" si="1"/>
        <v>113.04182802615594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1125583</v>
      </c>
      <c r="E178" s="249">
        <v>1163062.26</v>
      </c>
      <c r="F178" s="95">
        <f t="shared" si="1"/>
        <v>103.32976421996423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114680</v>
      </c>
      <c r="E179" s="249">
        <v>236304.6</v>
      </c>
      <c r="F179" s="95">
        <f t="shared" si="1"/>
        <v>206.05563306592259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629</v>
      </c>
      <c r="E180" s="106">
        <f t="shared" si="33"/>
        <v>23146.86</v>
      </c>
      <c r="F180" s="95">
        <f t="shared" si="1"/>
        <v>3679.9459459459463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629</v>
      </c>
      <c r="E183" s="249">
        <v>23146.86</v>
      </c>
      <c r="F183" s="95">
        <f t="shared" si="1"/>
        <v>3679.9459459459463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130270</v>
      </c>
      <c r="E188" s="249">
        <v>127472.87</v>
      </c>
      <c r="F188" s="95">
        <f t="shared" si="1"/>
        <v>97.85282106394412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115181</v>
      </c>
      <c r="E206" s="106">
        <f t="shared" si="37"/>
        <v>91360.72</v>
      </c>
      <c r="F206" s="95">
        <f t="shared" si="1"/>
        <v>79.319262725623148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115181</v>
      </c>
      <c r="E207" s="106">
        <f t="shared" si="38"/>
        <v>91360.72</v>
      </c>
      <c r="F207" s="95">
        <f t="shared" si="1"/>
        <v>79.319262725623148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115181</v>
      </c>
      <c r="E212" s="249">
        <v>91360.72</v>
      </c>
      <c r="F212" s="95">
        <f t="shared" si="1"/>
        <v>79.319262725623148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17485</v>
      </c>
      <c r="E234" s="106">
        <f t="shared" si="40"/>
        <v>0</v>
      </c>
      <c r="F234" s="95">
        <f t="shared" si="1"/>
        <v>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17485</v>
      </c>
      <c r="E235" s="249">
        <v>0</v>
      </c>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14715413</v>
      </c>
      <c r="E237" s="106">
        <f t="shared" si="41"/>
        <v>14654914.699999999</v>
      </c>
      <c r="F237" s="95">
        <f t="shared" si="1"/>
        <v>99.588878001589208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14725740</v>
      </c>
      <c r="E238" s="106">
        <f t="shared" si="42"/>
        <v>14776630.319999998</v>
      </c>
      <c r="F238" s="95">
        <f t="shared" si="1"/>
        <v>100.34558752225693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14840920</v>
      </c>
      <c r="E239" s="106">
        <f t="shared" si="43"/>
        <v>14867991.039999999</v>
      </c>
      <c r="F239" s="95">
        <f t="shared" si="1"/>
        <v>100.18240809868931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14840920</v>
      </c>
      <c r="E240" s="249">
        <v>14867991.039999999</v>
      </c>
      <c r="F240" s="95">
        <f t="shared" si="1"/>
        <v>100.18240809868931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115180</v>
      </c>
      <c r="E242" s="106">
        <f t="shared" si="44"/>
        <v>91360.72</v>
      </c>
      <c r="F242" s="95">
        <f t="shared" si="1"/>
        <v>79.319951380447989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115180</v>
      </c>
      <c r="E243" s="249">
        <v>91360.72</v>
      </c>
      <c r="F243" s="95">
        <f t="shared" si="1"/>
        <v>79.319951380447989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-10327</v>
      </c>
      <c r="E245" s="106">
        <f t="shared" si="45"/>
        <v>-121715.62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115180</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115180</v>
      </c>
      <c r="E249" s="249">
        <v>0</v>
      </c>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125507</v>
      </c>
      <c r="E250" s="106">
        <f t="shared" si="47"/>
        <v>121715.62</v>
      </c>
      <c r="F250" s="95">
        <f t="shared" si="1"/>
        <v>96.97914857338634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1450</v>
      </c>
      <c r="E251" s="249">
        <v>121715.62</v>
      </c>
      <c r="F251" s="95">
        <f t="shared" si="1"/>
        <v>8394.1806896551716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124057</v>
      </c>
      <c r="E252" s="249">
        <v>0</v>
      </c>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2059218</v>
      </c>
      <c r="E259" s="106">
        <f t="shared" si="49"/>
        <v>1959297.03</v>
      </c>
      <c r="F259" s="95">
        <f t="shared" si="1"/>
        <v>95.14762545781943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2059218</v>
      </c>
      <c r="E260" s="250">
        <v>1959297.03</v>
      </c>
      <c r="F260" s="99">
        <f t="shared" si="1"/>
        <v>95.14762545781943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338</v>
      </c>
      <c r="E265" s="249">
        <v>737</v>
      </c>
      <c r="F265" s="95">
        <f t="shared" si="50"/>
        <v>218.04733727810651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130269</v>
      </c>
      <c r="E268" s="249">
        <v>127472.45</v>
      </c>
      <c r="F268" s="95">
        <f t="shared" si="50"/>
        <v>97.85324981384673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338</v>
      </c>
      <c r="E286" s="249">
        <v>737</v>
      </c>
      <c r="F286" s="95">
        <f t="shared" si="50"/>
        <v>218.04733727810651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1371162</v>
      </c>
      <c r="E288" s="249">
        <v>1549986.59</v>
      </c>
      <c r="F288" s="95">
        <f t="shared" si="50"/>
        <v>113.04182802615593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115181</v>
      </c>
      <c r="E294" s="249">
        <v>91360.72</v>
      </c>
      <c r="F294" s="95">
        <f t="shared" si="50"/>
        <v>79.319262725623148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115181</v>
      </c>
      <c r="E309" s="249">
        <v>91360.72</v>
      </c>
      <c r="F309" s="95">
        <f t="shared" si="50"/>
        <v>79.319262725623148</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1" sqref="D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15997134</v>
      </c>
      <c r="E28" s="83">
        <f t="shared" si="6"/>
        <v>16180366.949999999</v>
      </c>
      <c r="F28" s="65">
        <f t="shared" si="1"/>
        <v>101.14541110926494</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15997134</v>
      </c>
      <c r="E31" s="251">
        <v>16180366.949999999</v>
      </c>
      <c r="F31" s="65">
        <f t="shared" si="1"/>
        <v>101.14541110926494</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15997134</v>
      </c>
      <c r="E141" s="108">
        <f t="shared" si="28"/>
        <v>16180366.949999999</v>
      </c>
      <c r="F141" s="84">
        <f t="shared" si="1"/>
        <v>101.14541110926494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336788.1</v>
      </c>
      <c r="E5" s="109">
        <f t="shared" si="0"/>
        <v>83.26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336788.1</v>
      </c>
      <c r="E22" s="110">
        <f t="shared" si="3"/>
        <v>83.26</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336788.1</v>
      </c>
      <c r="E23" s="110">
        <f t="shared" si="4"/>
        <v>83.26</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336788.1</v>
      </c>
      <c r="E25" s="252">
        <v>83.26</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1486342.76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16405755.380000001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76509.490000000005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16329245.890000001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14090626.58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2180744.42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57874.89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16250750.829999998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79306.45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16147624.68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14053147.77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2059119.76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35357.15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23819.7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23819.7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1641347.3100000024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1641347.3099999998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127472.87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1422513.72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91360.72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4760</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Briševac</cp:lastModifiedBy>
  <cp:lastPrinted>2023-01-31T10:39:11Z</cp:lastPrinted>
  <dcterms:created xsi:type="dcterms:W3CDTF">2022-04-01T05:14:30Z</dcterms:created>
  <dcterms:modified xsi:type="dcterms:W3CDTF">2023-01-31T10:45:15Z</dcterms:modified>
</cp:coreProperties>
</file>