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F288" i="9"/>
  <c r="E288" i="9"/>
  <c r="B288" i="9" s="1"/>
  <c r="F287" i="9"/>
  <c r="F286" i="9"/>
  <c r="H285" i="9"/>
  <c r="E285" i="9" s="1"/>
  <c r="B285" i="9" s="1"/>
  <c r="G285" i="9"/>
  <c r="F285" i="9"/>
  <c r="H284" i="9"/>
  <c r="E284" i="9" s="1"/>
  <c r="B284" i="9" s="1"/>
  <c r="G284" i="9"/>
  <c r="F284" i="9"/>
  <c r="H283" i="9"/>
  <c r="G283" i="9"/>
  <c r="F283" i="9"/>
  <c r="F282" i="9"/>
  <c r="H281" i="9"/>
  <c r="G281" i="9"/>
  <c r="F281" i="9"/>
  <c r="E281" i="9"/>
  <c r="B281" i="9" s="1"/>
  <c r="H280" i="9"/>
  <c r="E280" i="9" s="1"/>
  <c r="B280" i="9" s="1"/>
  <c r="G280" i="9"/>
  <c r="F280" i="9"/>
  <c r="H279" i="9"/>
  <c r="G279" i="9"/>
  <c r="F279" i="9"/>
  <c r="E279" i="9"/>
  <c r="B279" i="9" s="1"/>
  <c r="F278" i="9"/>
  <c r="F277" i="9"/>
  <c r="F276" i="9"/>
  <c r="F275" i="9" s="1"/>
  <c r="L274" i="9"/>
  <c r="H274"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s="1"/>
  <c r="B220" i="9" s="1"/>
  <c r="E220" i="9"/>
  <c r="M219" i="9"/>
  <c r="L219" i="9"/>
  <c r="E219" i="9"/>
  <c r="M218" i="9"/>
  <c r="L218" i="9"/>
  <c r="E218" i="9"/>
  <c r="M217" i="9"/>
  <c r="L217" i="9"/>
  <c r="E217" i="9"/>
  <c r="M216" i="9"/>
  <c r="L216" i="9"/>
  <c r="E216" i="9"/>
  <c r="M215" i="9"/>
  <c r="L215" i="9"/>
  <c r="F215" i="9" s="1"/>
  <c r="E215" i="9"/>
  <c r="B215" i="9" s="1"/>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G43" i="9"/>
  <c r="F43" i="9"/>
  <c r="H42" i="9"/>
  <c r="E42" i="9" s="1"/>
  <c r="B42" i="9" s="1"/>
  <c r="G42" i="9"/>
  <c r="F42" i="9"/>
  <c r="H41" i="9"/>
  <c r="E41" i="9" s="1"/>
  <c r="B41" i="9" s="1"/>
  <c r="G41" i="9"/>
  <c r="F41" i="9"/>
  <c r="H40" i="9"/>
  <c r="G40" i="9"/>
  <c r="F40" i="9"/>
  <c r="E40" i="9"/>
  <c r="B40" i="9" s="1"/>
  <c r="H39" i="9"/>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H25" i="9"/>
  <c r="E25" i="9" s="1"/>
  <c r="B25" i="9" s="1"/>
  <c r="G25" i="9"/>
  <c r="F25" i="9"/>
  <c r="H24" i="9"/>
  <c r="G24" i="9"/>
  <c r="F24" i="9"/>
  <c r="E24" i="9"/>
  <c r="B24" i="9" s="1"/>
  <c r="H23" i="9"/>
  <c r="E23" i="9" s="1"/>
  <c r="B23" i="9" s="1"/>
  <c r="G23" i="9"/>
  <c r="F23" i="9"/>
  <c r="H22" i="9"/>
  <c r="E22" i="9" s="1"/>
  <c r="B22" i="9" s="1"/>
  <c r="G22" i="9"/>
  <c r="F22" i="9"/>
  <c r="H21" i="9"/>
  <c r="E21" i="9" s="1"/>
  <c r="B21" i="9" s="1"/>
  <c r="G21" i="9"/>
  <c r="F21" i="9"/>
  <c r="F20" i="9"/>
  <c r="F4" i="9"/>
  <c r="O3" i="9"/>
  <c r="G274" i="9" s="1"/>
  <c r="I3" i="9"/>
  <c r="H3" i="9"/>
  <c r="G3" i="9"/>
  <c r="D101" i="8"/>
  <c r="D95" i="8"/>
  <c r="D90" i="8"/>
  <c r="D85" i="8"/>
  <c r="D80" i="8"/>
  <c r="D75" i="8"/>
  <c r="D70" i="8"/>
  <c r="D65" i="8"/>
  <c r="D60" i="8"/>
  <c r="D55" i="8"/>
  <c r="D50" i="8"/>
  <c r="D49" i="8"/>
  <c r="D44" i="8"/>
  <c r="D43"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5" i="1"/>
  <c r="C1515" i="1"/>
  <c r="H1515" i="1" s="1"/>
  <c r="C1514" i="1"/>
  <c r="G1513" i="1"/>
  <c r="C1513" i="1"/>
  <c r="H1513" i="1" s="1"/>
  <c r="C1512" i="1"/>
  <c r="G1511" i="1"/>
  <c r="C1511" i="1"/>
  <c r="H1511" i="1" s="1"/>
  <c r="C1510" i="1"/>
  <c r="C1509" i="1"/>
  <c r="H1509" i="1" s="1"/>
  <c r="C1508" i="1"/>
  <c r="G1507" i="1"/>
  <c r="C1507" i="1"/>
  <c r="H1507" i="1" s="1"/>
  <c r="C1506" i="1"/>
  <c r="G1505" i="1"/>
  <c r="C1505" i="1"/>
  <c r="H1505" i="1" s="1"/>
  <c r="C1504" i="1"/>
  <c r="G1503" i="1"/>
  <c r="C1503" i="1"/>
  <c r="H1503" i="1" s="1"/>
  <c r="C1502" i="1"/>
  <c r="C1501" i="1"/>
  <c r="H1501" i="1" s="1"/>
  <c r="C1500" i="1"/>
  <c r="C1498" i="1"/>
  <c r="G1497" i="1"/>
  <c r="C1497" i="1"/>
  <c r="H1497" i="1" s="1"/>
  <c r="C1496" i="1"/>
  <c r="G1495" i="1"/>
  <c r="C1495" i="1"/>
  <c r="H1495" i="1" s="1"/>
  <c r="C1494" i="1"/>
  <c r="G1493" i="1"/>
  <c r="C1493" i="1"/>
  <c r="H1493" i="1" s="1"/>
  <c r="C1492" i="1"/>
  <c r="C1491" i="1"/>
  <c r="H1491" i="1" s="1"/>
  <c r="C1490" i="1"/>
  <c r="G1489" i="1"/>
  <c r="C1489" i="1"/>
  <c r="H1489" i="1" s="1"/>
  <c r="C1488" i="1"/>
  <c r="G1487" i="1"/>
  <c r="C1487" i="1"/>
  <c r="H1487" i="1" s="1"/>
  <c r="C1486" i="1"/>
  <c r="C1485" i="1"/>
  <c r="H1485" i="1" s="1"/>
  <c r="C1484" i="1"/>
  <c r="C1483" i="1"/>
  <c r="H1483" i="1" s="1"/>
  <c r="C1482" i="1"/>
  <c r="G1481" i="1"/>
  <c r="C1481" i="1"/>
  <c r="H1481"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C1444" i="1"/>
  <c r="J1443" i="1"/>
  <c r="D1443" i="1"/>
  <c r="H1443" i="1" s="1"/>
  <c r="C1443" i="1"/>
  <c r="D1442" i="1"/>
  <c r="C1442" i="1"/>
  <c r="J1441" i="1"/>
  <c r="D1441" i="1"/>
  <c r="H1441" i="1" s="1"/>
  <c r="C1441" i="1"/>
  <c r="D1440" i="1"/>
  <c r="C1440" i="1"/>
  <c r="J1439" i="1"/>
  <c r="D1439" i="1"/>
  <c r="H1439" i="1" s="1"/>
  <c r="C1439" i="1"/>
  <c r="H1438" i="1"/>
  <c r="D1438" i="1"/>
  <c r="C1438" i="1"/>
  <c r="G1438" i="1" s="1"/>
  <c r="D1437" i="1"/>
  <c r="H1437" i="1" s="1"/>
  <c r="C1437"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C1325" i="1"/>
  <c r="H1324" i="1"/>
  <c r="D1324" i="1"/>
  <c r="C1324" i="1"/>
  <c r="G1324" i="1" s="1"/>
  <c r="D1323" i="1"/>
  <c r="H1323" i="1" s="1"/>
  <c r="C1323" i="1"/>
  <c r="D1322" i="1"/>
  <c r="C1322" i="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D1298" i="1"/>
  <c r="H1298" i="1" s="1"/>
  <c r="C1298" i="1"/>
  <c r="H1297" i="1"/>
  <c r="D1297" i="1"/>
  <c r="C1297" i="1"/>
  <c r="G1297" i="1" s="1"/>
  <c r="D1296" i="1"/>
  <c r="H1296" i="1" s="1"/>
  <c r="C1296" i="1"/>
  <c r="D1295" i="1"/>
  <c r="C1295" i="1"/>
  <c r="G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H1238" i="1" s="1"/>
  <c r="D1237" i="1"/>
  <c r="C1237" i="1"/>
  <c r="D1236" i="1"/>
  <c r="C1236" i="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H1155" i="1" s="1"/>
  <c r="D1154" i="1"/>
  <c r="C1154" i="1"/>
  <c r="D1151" i="1"/>
  <c r="C1151" i="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C637" i="1"/>
  <c r="H637"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D177" i="1"/>
  <c r="C177" i="1"/>
  <c r="H177" i="1" s="1"/>
  <c r="D176" i="1"/>
  <c r="C176" i="1"/>
  <c r="H176" i="1" s="1"/>
  <c r="D175" i="1"/>
  <c r="C175" i="1"/>
  <c r="H175" i="1" s="1"/>
  <c r="D174" i="1"/>
  <c r="C174" i="1"/>
  <c r="H174" i="1" s="1"/>
  <c r="D173" i="1"/>
  <c r="C173" i="1"/>
  <c r="D172" i="1"/>
  <c r="C172" i="1"/>
  <c r="H172" i="1" s="1"/>
  <c r="D171" i="1"/>
  <c r="C171" i="1"/>
  <c r="H171" i="1" s="1"/>
  <c r="D170" i="1"/>
  <c r="C170" i="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F216" i="9" l="1"/>
  <c r="B216" i="9" s="1"/>
  <c r="E26" i="9"/>
  <c r="B26" i="9" s="1"/>
  <c r="H1436" i="1"/>
  <c r="G1322" i="1"/>
  <c r="F28" i="6"/>
  <c r="H1325" i="1"/>
  <c r="H1322" i="1"/>
  <c r="H1278" i="1"/>
  <c r="H1244" i="1"/>
  <c r="H1236" i="1"/>
  <c r="H1237" i="1"/>
  <c r="E245" i="5"/>
  <c r="D1222" i="1" s="1"/>
  <c r="H1222" i="1" s="1"/>
  <c r="F250" i="5"/>
  <c r="H1165" i="1"/>
  <c r="H1154" i="1"/>
  <c r="H1156" i="1"/>
  <c r="H1151" i="1"/>
  <c r="H1023" i="1"/>
  <c r="H1025" i="1"/>
  <c r="F13" i="5"/>
  <c r="H1578" i="1"/>
  <c r="H1576" i="1"/>
  <c r="G1577" i="1"/>
  <c r="G1509" i="1"/>
  <c r="G1501" i="1"/>
  <c r="H1499" i="1"/>
  <c r="G1499" i="1"/>
  <c r="G1491" i="1"/>
  <c r="G1485" i="1"/>
  <c r="G1483" i="1"/>
  <c r="F218" i="9"/>
  <c r="B218" i="9" s="1"/>
  <c r="H711" i="1"/>
  <c r="H649" i="1"/>
  <c r="F652" i="4"/>
  <c r="E407" i="4"/>
  <c r="D402" i="1" s="1"/>
  <c r="H365" i="1"/>
  <c r="E644" i="4"/>
  <c r="D638" i="1" s="1"/>
  <c r="F188" i="4"/>
  <c r="F177" i="4"/>
  <c r="F219" i="9"/>
  <c r="B219" i="9"/>
  <c r="H173" i="1"/>
  <c r="H178" i="1"/>
  <c r="H170" i="1"/>
  <c r="F169" i="4"/>
  <c r="F164" i="4"/>
  <c r="E152" i="4"/>
  <c r="D148" i="1" s="1"/>
  <c r="F159" i="4"/>
  <c r="F217" i="9"/>
  <c r="B217" i="9" s="1"/>
  <c r="F134" i="4"/>
  <c r="E274" i="9"/>
  <c r="B274" i="9" s="1"/>
  <c r="D644" i="4"/>
  <c r="E43" i="9"/>
  <c r="B43" i="9" s="1"/>
  <c r="D163" i="4"/>
  <c r="E39" i="9"/>
  <c r="B39" i="9" s="1"/>
  <c r="D152" i="4"/>
  <c r="C148" i="1" s="1"/>
  <c r="H148" i="1" s="1"/>
  <c r="D124" i="4"/>
  <c r="E283" i="9"/>
  <c r="B283" i="9" s="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2" i="1"/>
  <c r="G124"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H516" i="1"/>
  <c r="G516"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337" i="1"/>
  <c r="G341" i="1"/>
  <c r="G343" i="1"/>
  <c r="G347" i="1"/>
  <c r="G349" i="1"/>
  <c r="G351" i="1"/>
  <c r="G353" i="1"/>
  <c r="G355" i="1"/>
  <c r="G357" i="1"/>
  <c r="G359" i="1"/>
  <c r="G361" i="1"/>
  <c r="G363" i="1"/>
  <c r="G365" i="1"/>
  <c r="G367" i="1"/>
  <c r="G369" i="1"/>
  <c r="G371" i="1"/>
  <c r="G373" i="1"/>
  <c r="G375" i="1"/>
  <c r="G377" i="1"/>
  <c r="G379" i="1"/>
  <c r="G381" i="1"/>
  <c r="G383" i="1"/>
  <c r="G385" i="1"/>
  <c r="G387" i="1"/>
  <c r="G389" i="1"/>
  <c r="G393" i="1"/>
  <c r="G395" i="1"/>
  <c r="G397" i="1"/>
  <c r="G399" i="1"/>
  <c r="G401" i="1"/>
  <c r="G404" i="1"/>
  <c r="G406" i="1"/>
  <c r="G412"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71" i="1"/>
  <c r="G1175" i="1"/>
  <c r="G1179" i="1"/>
  <c r="G1187" i="1"/>
  <c r="G1191" i="1"/>
  <c r="G1195" i="1"/>
  <c r="G1199" i="1"/>
  <c r="G1203" i="1"/>
  <c r="G1207" i="1"/>
  <c r="G1211" i="1"/>
  <c r="G1216" i="1"/>
  <c r="G1220" i="1"/>
  <c r="G1224" i="1"/>
  <c r="G1228" i="1"/>
  <c r="G1232" i="1"/>
  <c r="G1238" i="1"/>
  <c r="G1242" i="1"/>
  <c r="G1246" i="1"/>
  <c r="G1250" i="1"/>
  <c r="G1254" i="1"/>
  <c r="G1258" i="1"/>
  <c r="G1262" i="1"/>
  <c r="G1266" i="1"/>
  <c r="G1270" i="1"/>
  <c r="G1274" i="1"/>
  <c r="G1278" i="1"/>
  <c r="G1282" i="1"/>
  <c r="G1286" i="1"/>
  <c r="G1290" i="1"/>
  <c r="G1294" i="1"/>
  <c r="H1442" i="1"/>
  <c r="J1442" i="1"/>
  <c r="J1446" i="1"/>
  <c r="H1446" i="1"/>
  <c r="G1446" i="1"/>
  <c r="I1446" i="1" s="1"/>
  <c r="J1450" i="1"/>
  <c r="H1450" i="1"/>
  <c r="G1450" i="1"/>
  <c r="J1455" i="1"/>
  <c r="H1455" i="1"/>
  <c r="G1455" i="1"/>
  <c r="I1455" i="1" s="1"/>
  <c r="J1459" i="1"/>
  <c r="H1459" i="1"/>
  <c r="G1459" i="1"/>
  <c r="J1477" i="1"/>
  <c r="H1477" i="1"/>
  <c r="G1477" i="1"/>
  <c r="I1477" i="1" s="1"/>
  <c r="G593" i="1"/>
  <c r="G595" i="1"/>
  <c r="G597" i="1"/>
  <c r="G599" i="1"/>
  <c r="G601" i="1"/>
  <c r="G603" i="1"/>
  <c r="G605" i="1"/>
  <c r="G607" i="1"/>
  <c r="G609" i="1"/>
  <c r="G611" i="1"/>
  <c r="G613" i="1"/>
  <c r="G615" i="1"/>
  <c r="G617"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4" i="1"/>
  <c r="G1156" i="1"/>
  <c r="G1158" i="1"/>
  <c r="G1160" i="1"/>
  <c r="G1162" i="1"/>
  <c r="G1164" i="1"/>
  <c r="G1166" i="1"/>
  <c r="G1169" i="1"/>
  <c r="G1173" i="1"/>
  <c r="G1177" i="1"/>
  <c r="G1181" i="1"/>
  <c r="G1185" i="1"/>
  <c r="G1189" i="1"/>
  <c r="G1193" i="1"/>
  <c r="G1197" i="1"/>
  <c r="G1201" i="1"/>
  <c r="G1205" i="1"/>
  <c r="G1209" i="1"/>
  <c r="G1213" i="1"/>
  <c r="G1218" i="1"/>
  <c r="G1222" i="1"/>
  <c r="G1226" i="1"/>
  <c r="G1230" i="1"/>
  <c r="G1234" i="1"/>
  <c r="G1236" i="1"/>
  <c r="G1240" i="1"/>
  <c r="G1244" i="1"/>
  <c r="G1248" i="1"/>
  <c r="G1252" i="1"/>
  <c r="G1256" i="1"/>
  <c r="G1260" i="1"/>
  <c r="G1264" i="1"/>
  <c r="G1268" i="1"/>
  <c r="G1272" i="1"/>
  <c r="G1276" i="1"/>
  <c r="G1280" i="1"/>
  <c r="G1284" i="1"/>
  <c r="G1288" i="1"/>
  <c r="G1292" i="1"/>
  <c r="H1440" i="1"/>
  <c r="J1440" i="1"/>
  <c r="H1444" i="1"/>
  <c r="J1444" i="1"/>
  <c r="J1448" i="1"/>
  <c r="H1448" i="1"/>
  <c r="G1448" i="1"/>
  <c r="I1448" i="1" s="1"/>
  <c r="J1452" i="1"/>
  <c r="H1452" i="1"/>
  <c r="G1452" i="1"/>
  <c r="J1457" i="1"/>
  <c r="H1457" i="1"/>
  <c r="G1457" i="1"/>
  <c r="I1457" i="1" s="1"/>
  <c r="G1461" i="1"/>
  <c r="G1470" i="1"/>
  <c r="J1479" i="1"/>
  <c r="H1479" i="1"/>
  <c r="G1479" i="1"/>
  <c r="G1482" i="1"/>
  <c r="H1482" i="1"/>
  <c r="G1486" i="1"/>
  <c r="H1486" i="1"/>
  <c r="G1490" i="1"/>
  <c r="H1490" i="1"/>
  <c r="G1494" i="1"/>
  <c r="H1494" i="1"/>
  <c r="G1498" i="1"/>
  <c r="H1498" i="1"/>
  <c r="G1502" i="1"/>
  <c r="H1502" i="1"/>
  <c r="G1506" i="1"/>
  <c r="H1506" i="1"/>
  <c r="G1510" i="1"/>
  <c r="H1510" i="1"/>
  <c r="G1514" i="1"/>
  <c r="H1514"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H1295" i="1"/>
  <c r="J1447" i="1"/>
  <c r="H1447" i="1"/>
  <c r="G1447" i="1"/>
  <c r="I1447" i="1" s="1"/>
  <c r="J1449" i="1"/>
  <c r="H1449" i="1"/>
  <c r="G1449" i="1"/>
  <c r="J1451" i="1"/>
  <c r="H1451" i="1"/>
  <c r="G1451" i="1"/>
  <c r="I1451" i="1" s="1"/>
  <c r="G1453" i="1"/>
  <c r="J1456" i="1"/>
  <c r="H1456" i="1"/>
  <c r="G1456" i="1"/>
  <c r="I1456" i="1" s="1"/>
  <c r="J1458" i="1"/>
  <c r="H1458" i="1"/>
  <c r="G1458" i="1"/>
  <c r="J1460" i="1"/>
  <c r="H1460" i="1"/>
  <c r="G1460" i="1"/>
  <c r="I1460"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G1296" i="1"/>
  <c r="G1298"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I20" i="3"/>
  <c r="G1445" i="1"/>
  <c r="E6" i="4"/>
  <c r="E151" i="4"/>
  <c r="E408" i="4"/>
  <c r="D403" i="1" s="1"/>
  <c r="E420" i="4"/>
  <c r="H289" i="9"/>
  <c r="E289" i="9" s="1"/>
  <c r="B289" i="9" s="1"/>
  <c r="E176" i="5"/>
  <c r="E237" i="5"/>
  <c r="F7" i="4"/>
  <c r="F45" i="4"/>
  <c r="F51" i="4"/>
  <c r="F83" i="4"/>
  <c r="F107" i="4"/>
  <c r="D133" i="4"/>
  <c r="D139" i="4"/>
  <c r="D215" i="4"/>
  <c r="D263" i="4"/>
  <c r="D344" i="4"/>
  <c r="D396" i="4"/>
  <c r="F416" i="4"/>
  <c r="D421" i="4"/>
  <c r="D459" i="4"/>
  <c r="D515" i="4"/>
  <c r="D529" i="4"/>
  <c r="D567" i="4"/>
  <c r="D593" i="4"/>
  <c r="E142" i="9"/>
  <c r="B142" i="9" s="1"/>
  <c r="F603" i="4"/>
  <c r="D625" i="4"/>
  <c r="D7" i="5"/>
  <c r="D69" i="5"/>
  <c r="D87" i="5"/>
  <c r="E146" i="5"/>
  <c r="D1124" i="1" s="1"/>
  <c r="H1124" i="1" s="1"/>
  <c r="E287" i="9"/>
  <c r="B287" i="9" s="1"/>
  <c r="F149" i="5"/>
  <c r="D190" i="5"/>
  <c r="D206" i="5"/>
  <c r="D238" i="5"/>
  <c r="D258" i="5"/>
  <c r="D5" i="6"/>
  <c r="D35" i="6"/>
  <c r="D89" i="6"/>
  <c r="D129" i="6"/>
  <c r="D42" i="8"/>
  <c r="G294" i="9" s="1"/>
  <c r="E294" i="9" s="1"/>
  <c r="G20" i="9"/>
  <c r="F152" i="4"/>
  <c r="F417" i="4"/>
  <c r="F88" i="5"/>
  <c r="F177" i="5"/>
  <c r="E141"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I10" i="9"/>
  <c r="G297" i="9"/>
  <c r="E297" i="9" s="1"/>
  <c r="G160" i="9"/>
  <c r="E160" i="9" s="1"/>
  <c r="B160" i="9" s="1"/>
  <c r="B227" i="9"/>
  <c r="B229" i="9"/>
  <c r="B231" i="9"/>
  <c r="B233" i="9"/>
  <c r="B235" i="9"/>
  <c r="B237" i="9"/>
  <c r="B239" i="9"/>
  <c r="B241" i="9"/>
  <c r="B243" i="9"/>
  <c r="B245" i="9"/>
  <c r="B247" i="9"/>
  <c r="B249" i="9"/>
  <c r="B251" i="9"/>
  <c r="F644" i="4" l="1"/>
  <c r="C638" i="1"/>
  <c r="F163" i="4"/>
  <c r="C159" i="1"/>
  <c r="H20" i="9"/>
  <c r="E20" i="9" s="1"/>
  <c r="F124" i="4"/>
  <c r="C120" i="1"/>
  <c r="B297" i="9"/>
  <c r="E296" i="9"/>
  <c r="I10" i="3" s="1"/>
  <c r="B191" i="9"/>
  <c r="I28" i="3"/>
  <c r="D1435" i="1"/>
  <c r="B294" i="9"/>
  <c r="F89" i="6"/>
  <c r="C1383" i="1"/>
  <c r="G299" i="9"/>
  <c r="E299" i="9" s="1"/>
  <c r="D141" i="6"/>
  <c r="H24" i="3"/>
  <c r="F5" i="6"/>
  <c r="C1299" i="1"/>
  <c r="D237" i="5"/>
  <c r="F238" i="5"/>
  <c r="C1215" i="1"/>
  <c r="G291" i="9"/>
  <c r="E291" i="9" s="1"/>
  <c r="B291" i="9" s="1"/>
  <c r="F190" i="5"/>
  <c r="C1167" i="1"/>
  <c r="D68" i="5"/>
  <c r="D6" i="5" s="1"/>
  <c r="F69" i="5"/>
  <c r="C1047" i="1"/>
  <c r="F625" i="4"/>
  <c r="C619" i="1"/>
  <c r="F567" i="4"/>
  <c r="C561" i="1"/>
  <c r="F515" i="4"/>
  <c r="C509" i="1"/>
  <c r="D420" i="4"/>
  <c r="F421" i="4"/>
  <c r="C415" i="1"/>
  <c r="F396" i="4"/>
  <c r="C391" i="1"/>
  <c r="F344" i="4"/>
  <c r="C339" i="1"/>
  <c r="F263" i="4"/>
  <c r="C259" i="1"/>
  <c r="F139" i="4"/>
  <c r="C135" i="1"/>
  <c r="E175" i="5"/>
  <c r="D1152" i="1" s="1"/>
  <c r="I22" i="3"/>
  <c r="D1153" i="1"/>
  <c r="E68" i="5"/>
  <c r="E635" i="4"/>
  <c r="D629" i="1" s="1"/>
  <c r="D414" i="1"/>
  <c r="E289" i="4"/>
  <c r="E290" i="4" s="1"/>
  <c r="D286" i="1" s="1"/>
  <c r="I17" i="3"/>
  <c r="D147" i="1"/>
  <c r="E412" i="4"/>
  <c r="I16" i="3"/>
  <c r="D2" i="1"/>
  <c r="E165" i="9"/>
  <c r="B165" i="9" s="1"/>
  <c r="E164" i="9"/>
  <c r="B164" i="9" s="1"/>
  <c r="K1432" i="9"/>
  <c r="G295" i="9"/>
  <c r="E295" i="9" s="1"/>
  <c r="B295" i="9" s="1"/>
  <c r="I34" i="3"/>
  <c r="C1517" i="1"/>
  <c r="F129" i="6"/>
  <c r="C1423" i="1"/>
  <c r="H25" i="3"/>
  <c r="F35" i="6"/>
  <c r="C1329" i="1"/>
  <c r="F258" i="5"/>
  <c r="C1235" i="1"/>
  <c r="G292" i="9"/>
  <c r="E292" i="9" s="1"/>
  <c r="B292" i="9" s="1"/>
  <c r="F206" i="5"/>
  <c r="C1183" i="1"/>
  <c r="D176" i="5"/>
  <c r="F87" i="5"/>
  <c r="C1065" i="1"/>
  <c r="H20" i="3"/>
  <c r="F7" i="5"/>
  <c r="C985" i="1"/>
  <c r="F593" i="4"/>
  <c r="C587" i="1"/>
  <c r="D528" i="4"/>
  <c r="F529" i="4"/>
  <c r="C523" i="1"/>
  <c r="F459" i="4"/>
  <c r="C453" i="1"/>
  <c r="D350" i="4"/>
  <c r="D298" i="4"/>
  <c r="F215" i="4"/>
  <c r="C211" i="1"/>
  <c r="F133" i="4"/>
  <c r="C129" i="1"/>
  <c r="I23" i="3"/>
  <c r="D1214" i="1"/>
  <c r="E636" i="4"/>
  <c r="D630" i="1" s="1"/>
  <c r="D151" i="4"/>
  <c r="D6" i="4"/>
  <c r="I1473" i="1"/>
  <c r="I1471" i="1"/>
  <c r="I1468" i="1"/>
  <c r="I1466" i="1"/>
  <c r="I1464" i="1"/>
  <c r="I1462" i="1"/>
  <c r="I1476" i="1"/>
  <c r="I1458" i="1"/>
  <c r="I1449" i="1"/>
  <c r="I1479" i="1"/>
  <c r="I1452" i="1"/>
  <c r="G1124" i="1"/>
  <c r="I1459" i="1"/>
  <c r="I1450" i="1"/>
  <c r="H638" i="1" l="1"/>
  <c r="G638" i="1"/>
  <c r="H159" i="1"/>
  <c r="G159" i="1"/>
  <c r="H120" i="1"/>
  <c r="G120" i="1"/>
  <c r="H17" i="3"/>
  <c r="D289" i="4"/>
  <c r="F151" i="4"/>
  <c r="C147" i="1"/>
  <c r="H129" i="1"/>
  <c r="G129" i="1"/>
  <c r="H211" i="1"/>
  <c r="G211" i="1"/>
  <c r="D407" i="4"/>
  <c r="F298" i="4"/>
  <c r="C293" i="1"/>
  <c r="H453" i="1"/>
  <c r="G453" i="1"/>
  <c r="H523" i="1"/>
  <c r="G523" i="1"/>
  <c r="D636" i="4"/>
  <c r="F528" i="4"/>
  <c r="C522" i="1"/>
  <c r="C984" i="1"/>
  <c r="H1183" i="1"/>
  <c r="G1183" i="1"/>
  <c r="G1423" i="1"/>
  <c r="H1423" i="1"/>
  <c r="H1517" i="1"/>
  <c r="G1517" i="1"/>
  <c r="H11" i="3"/>
  <c r="B20" i="9"/>
  <c r="E19" i="9"/>
  <c r="E639" i="4"/>
  <c r="D407" i="1"/>
  <c r="I21" i="3"/>
  <c r="D1046" i="1"/>
  <c r="E6" i="5"/>
  <c r="F6" i="5" s="1"/>
  <c r="H135" i="1"/>
  <c r="G135" i="1"/>
  <c r="H259" i="1"/>
  <c r="G259" i="1"/>
  <c r="H339" i="1"/>
  <c r="G339" i="1"/>
  <c r="H391" i="1"/>
  <c r="G391" i="1"/>
  <c r="H415" i="1"/>
  <c r="G415" i="1"/>
  <c r="F420" i="4"/>
  <c r="D635" i="4"/>
  <c r="C414" i="1"/>
  <c r="H1167" i="1"/>
  <c r="G1167" i="1"/>
  <c r="G1299" i="1"/>
  <c r="H1299" i="1"/>
  <c r="B299" i="9"/>
  <c r="E298" i="9"/>
  <c r="D290" i="4"/>
  <c r="F6" i="4"/>
  <c r="H16" i="3"/>
  <c r="D412" i="4"/>
  <c r="C2" i="1"/>
  <c r="D408" i="4"/>
  <c r="F350" i="4"/>
  <c r="C345" i="1"/>
  <c r="H587" i="1"/>
  <c r="G587" i="1"/>
  <c r="H985" i="1"/>
  <c r="G985" i="1"/>
  <c r="H1065" i="1"/>
  <c r="G1065" i="1"/>
  <c r="D175" i="5"/>
  <c r="H22" i="3"/>
  <c r="F176" i="5"/>
  <c r="C1153" i="1"/>
  <c r="H1235" i="1"/>
  <c r="G1235" i="1"/>
  <c r="G1329" i="1"/>
  <c r="H1329" i="1"/>
  <c r="E291" i="4"/>
  <c r="D287" i="1" s="1"/>
  <c r="E413" i="4"/>
  <c r="D285" i="1"/>
  <c r="H509" i="1"/>
  <c r="G509" i="1"/>
  <c r="H561" i="1"/>
  <c r="G561" i="1"/>
  <c r="H619" i="1"/>
  <c r="G619" i="1"/>
  <c r="H1047" i="1"/>
  <c r="G1047" i="1"/>
  <c r="F68" i="5"/>
  <c r="H21" i="3"/>
  <c r="C1046" i="1"/>
  <c r="H1215" i="1"/>
  <c r="G1215" i="1"/>
  <c r="F237" i="5"/>
  <c r="H23" i="3"/>
  <c r="C1214" i="1"/>
  <c r="F141" i="6"/>
  <c r="H28" i="3"/>
  <c r="C1435" i="1"/>
  <c r="G1383" i="1"/>
  <c r="H1383" i="1"/>
  <c r="E293" i="9"/>
  <c r="H1214" i="1" l="1"/>
  <c r="G1214" i="1"/>
  <c r="F175" i="5"/>
  <c r="C1152" i="1"/>
  <c r="H2" i="1"/>
  <c r="G2" i="1"/>
  <c r="F290" i="4"/>
  <c r="C286" i="1"/>
  <c r="H414" i="1"/>
  <c r="G414" i="1"/>
  <c r="D633" i="1"/>
  <c r="G276" i="9"/>
  <c r="H522" i="1"/>
  <c r="G522" i="1"/>
  <c r="F636" i="4"/>
  <c r="C630" i="1"/>
  <c r="H147" i="1"/>
  <c r="G147" i="1"/>
  <c r="D413" i="4"/>
  <c r="D291" i="4"/>
  <c r="F289" i="4"/>
  <c r="C285" i="1"/>
  <c r="G1435" i="1"/>
  <c r="H1435" i="1"/>
  <c r="H1046" i="1"/>
  <c r="G1046" i="1"/>
  <c r="E640" i="4"/>
  <c r="E415" i="4"/>
  <c r="D410" i="1" s="1"/>
  <c r="D408" i="1"/>
  <c r="H1153" i="1"/>
  <c r="G1153" i="1"/>
  <c r="H345" i="1"/>
  <c r="G345" i="1"/>
  <c r="F408" i="4"/>
  <c r="C403" i="1"/>
  <c r="D639" i="4"/>
  <c r="D414" i="4"/>
  <c r="F412" i="4"/>
  <c r="C407" i="1"/>
  <c r="H9" i="3"/>
  <c r="F635" i="4"/>
  <c r="C629" i="1"/>
  <c r="H276" i="9"/>
  <c r="D984" i="1"/>
  <c r="H984" i="1" s="1"/>
  <c r="E414" i="4"/>
  <c r="D409" i="1" s="1"/>
  <c r="N3" i="9"/>
  <c r="I11" i="3"/>
  <c r="G282" i="9"/>
  <c r="E282" i="9" s="1"/>
  <c r="B282" i="9" s="1"/>
  <c r="H293" i="1"/>
  <c r="G293" i="1"/>
  <c r="F407" i="4"/>
  <c r="C402" i="1"/>
  <c r="G984" i="1" l="1"/>
  <c r="H8" i="3"/>
  <c r="M3" i="9" s="1"/>
  <c r="H407" i="1"/>
  <c r="G407" i="1"/>
  <c r="F414" i="4"/>
  <c r="C409" i="1"/>
  <c r="H403" i="1"/>
  <c r="G403" i="1"/>
  <c r="E642" i="4"/>
  <c r="D634" i="1"/>
  <c r="D640" i="4"/>
  <c r="D415" i="4"/>
  <c r="F413" i="4"/>
  <c r="C408" i="1"/>
  <c r="E641" i="4"/>
  <c r="H1152" i="1"/>
  <c r="G1152" i="1"/>
  <c r="H402" i="1"/>
  <c r="G402" i="1"/>
  <c r="H629" i="1"/>
  <c r="G629" i="1"/>
  <c r="K3" i="9"/>
  <c r="I9" i="3"/>
  <c r="D641" i="4"/>
  <c r="F639" i="4"/>
  <c r="C633" i="1"/>
  <c r="H285" i="1"/>
  <c r="G285" i="1"/>
  <c r="F291" i="4"/>
  <c r="C287" i="1"/>
  <c r="H630" i="1"/>
  <c r="G630" i="1"/>
  <c r="E276" i="9"/>
  <c r="H286" i="1"/>
  <c r="G286" i="1"/>
  <c r="H287" i="1" l="1"/>
  <c r="G287" i="1"/>
  <c r="H633" i="1"/>
  <c r="G633" i="1"/>
  <c r="F641" i="4"/>
  <c r="C635" i="1"/>
  <c r="H408" i="1"/>
  <c r="G408" i="1"/>
  <c r="F415" i="4"/>
  <c r="C410" i="1"/>
  <c r="H409" i="1"/>
  <c r="G409" i="1"/>
  <c r="B276" i="9"/>
  <c r="E275" i="9"/>
  <c r="I8" i="3" s="1"/>
  <c r="E645" i="4"/>
  <c r="D635" i="1"/>
  <c r="D642" i="4"/>
  <c r="F640" i="4"/>
  <c r="C634" i="1"/>
  <c r="E646" i="4"/>
  <c r="D636" i="1"/>
  <c r="H634" i="1" l="1"/>
  <c r="G634" i="1"/>
  <c r="D646" i="4"/>
  <c r="F642" i="4"/>
  <c r="C636" i="1"/>
  <c r="I18" i="3"/>
  <c r="D639" i="1"/>
  <c r="I19" i="3"/>
  <c r="D640" i="1"/>
  <c r="H410" i="1"/>
  <c r="G410" i="1"/>
  <c r="H635" i="1"/>
  <c r="G635" i="1"/>
  <c r="D645" i="4"/>
  <c r="H18" i="3" l="1"/>
  <c r="F645" i="4"/>
  <c r="C639" i="1"/>
  <c r="H636" i="1"/>
  <c r="G636" i="1"/>
  <c r="F646" i="4"/>
  <c r="H19" i="3"/>
  <c r="C640" i="1"/>
  <c r="H640" i="1" l="1"/>
  <c r="G640" i="1"/>
  <c r="H639" i="1"/>
  <c r="G639" i="1"/>
  <c r="H7" i="3"/>
  <c r="J3" i="9" l="1"/>
  <c r="I7" i="3"/>
  <c r="M272" i="9" l="1"/>
  <c r="L272" i="9"/>
  <c r="H18" i="9"/>
  <c r="G18" i="9"/>
  <c r="J5" i="9"/>
  <c r="K6" i="9"/>
  <c r="I8" i="9"/>
  <c r="J9" i="9"/>
  <c r="K10" i="9"/>
  <c r="I12" i="9"/>
  <c r="J13" i="9"/>
  <c r="M15" i="9"/>
  <c r="L16" i="9"/>
  <c r="I17" i="9"/>
  <c r="I5" i="9"/>
  <c r="J6" i="9"/>
  <c r="K7" i="9"/>
  <c r="I9" i="9"/>
  <c r="J10" i="9"/>
  <c r="E10" i="9" s="1"/>
  <c r="B10" i="9" s="1"/>
  <c r="K11" i="9"/>
  <c r="I13" i="9"/>
  <c r="G15" i="9"/>
  <c r="H16" i="9"/>
  <c r="H17" i="9"/>
  <c r="J17" i="9"/>
  <c r="I6" i="9"/>
  <c r="E6" i="9" s="1"/>
  <c r="B6" i="9" s="1"/>
  <c r="J7" i="9"/>
  <c r="K8" i="9"/>
  <c r="J11" i="9"/>
  <c r="K12" i="9"/>
  <c r="H15" i="9"/>
  <c r="G16" i="9"/>
  <c r="G17" i="9"/>
  <c r="K5" i="9"/>
  <c r="I7" i="9"/>
  <c r="E7" i="9" s="1"/>
  <c r="B7" i="9" s="1"/>
  <c r="J8" i="9"/>
  <c r="K9" i="9"/>
  <c r="I11" i="9"/>
  <c r="J12" i="9"/>
  <c r="K13" i="9"/>
  <c r="L15" i="9"/>
  <c r="M16" i="9"/>
  <c r="E11" i="9" l="1"/>
  <c r="B11" i="9" s="1"/>
  <c r="E16" i="9"/>
  <c r="E18" i="9"/>
  <c r="B18" i="9" s="1"/>
  <c r="F272" i="9"/>
  <c r="F19" i="9" s="1"/>
  <c r="E15" i="9"/>
  <c r="E9" i="9"/>
  <c r="B9" i="9" s="1"/>
  <c r="E12" i="9"/>
  <c r="B12" i="9" s="1"/>
  <c r="B272" i="9"/>
  <c r="F15" i="9"/>
  <c r="E17" i="9"/>
  <c r="B17" i="9" s="1"/>
  <c r="E13" i="9"/>
  <c r="B13" i="9" s="1"/>
  <c r="E5" i="9"/>
  <c r="F16" i="9"/>
  <c r="B16" i="9" s="1"/>
  <c r="E8" i="9"/>
  <c r="B8" i="9" s="1"/>
  <c r="B15" i="9" l="1"/>
  <c r="B5" i="9"/>
  <c r="E4" i="9"/>
  <c r="F14" i="9"/>
  <c r="F3" i="9" s="1"/>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<sst xmlns="http://schemas.openxmlformats.org/spreadsheetml/2006/main" count="4313" uniqueCount="3393">
  <si>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</si>
  <si>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</si>
  <si>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</si>
  <si>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</si>
  <si>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</si>
  <si>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</si>
  <si>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</si>
  <si>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</si>
  <si>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</si>
  <si>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</si>
  <si>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</si>
  <si>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</si>
  <si>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</si>
  <si>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</si>
  <si>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</si>
  <si>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</si>
  <si>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</si>
  <si>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</si>
  <si>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</si>
  <si>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</si>
  <si>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</si>
  <si>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</si>
  <si>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</si>
  <si>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</si>
  <si>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</si>
  <si>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</si>
  <si>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</si>
  <si>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</si>
  <si>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</si>
  <si>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</si>
  <si>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</si>
  <si>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DUBROVNIKU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</si>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</sst>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4402427</v>
      </c>
      <c r="D2" s="6">
        <f>'PR-RAS'!E6</f>
        <v>4714912.54</v>
      </c>
      <c r="E2" s="6">
        <v>0</v>
      </c>
      <c r="F2" s="6">
        <v>0</v>
      </c>
      <c r="G2" s="7">
        <f t="shared" ref="G2:G264" si="0">(B2/1000)*(C2*1+D2*2)</f>
        <v>13832.25208</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4267</v>
      </c>
      <c r="D120" s="1">
        <f>'PR-RAS'!E124</f>
        <v>3286</v>
      </c>
      <c r="E120" s="1">
        <v>0</v>
      </c>
      <c r="F120" s="1">
        <v>0</v>
      </c>
      <c r="G120" s="2">
        <f t="shared" si="0"/>
        <v>1289.8409999999999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4267</v>
      </c>
      <c r="D121" s="1">
        <f>'PR-RAS'!E125</f>
        <v>3286</v>
      </c>
      <c r="E121" s="1">
        <v>0</v>
      </c>
      <c r="F121" s="1">
        <v>0</v>
      </c>
      <c r="G121" s="2">
        <f t="shared" si="0"/>
        <v>1300.68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4267</v>
      </c>
      <c r="D123" s="1">
        <f>'PR-RAS'!E127</f>
        <v>3286</v>
      </c>
      <c r="E123" s="1">
        <v>0</v>
      </c>
      <c r="F123" s="1">
        <v>0</v>
      </c>
      <c r="G123" s="2">
        <f t="shared" si="0"/>
        <v>1322.3579999999999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4398160</v>
      </c>
      <c r="D129" s="1">
        <f>'PR-RAS'!E133</f>
        <v>4711626.54</v>
      </c>
      <c r="E129" s="1">
        <v>0</v>
      </c>
      <c r="F129" s="1">
        <v>0</v>
      </c>
      <c r="G129" s="2">
        <f t="shared" si="0"/>
        <v>1769140.87424</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4398160</v>
      </c>
      <c r="D130" s="1">
        <f>'PR-RAS'!E134</f>
        <v>4711626.54</v>
      </c>
      <c r="E130" s="1">
        <v>0</v>
      </c>
      <c r="F130" s="1">
        <v>0</v>
      </c>
      <c r="G130" s="2">
        <f t="shared" si="0"/>
        <v>1782962.2873200001</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4398160</v>
      </c>
      <c r="D131" s="1">
        <f>'PR-RAS'!E135</f>
        <v>4711626.54</v>
      </c>
      <c r="E131" s="1">
        <v>0</v>
      </c>
      <c r="F131" s="1">
        <v>0</v>
      </c>
      <c r="G131" s="2">
        <f t="shared" si="0"/>
        <v>1796783.7004</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4353060</v>
      </c>
      <c r="D147" s="1">
        <f>'PR-RAS'!E151</f>
        <v>4733879.16</v>
      </c>
      <c r="E147" s="1">
        <v>0</v>
      </c>
      <c r="F147" s="1">
        <v>0</v>
      </c>
      <c r="G147" s="2">
        <f t="shared" si="0"/>
        <v>2017839.4747199998</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3406201</v>
      </c>
      <c r="D148" s="1">
        <f>'PR-RAS'!E152</f>
        <v>3606613.22</v>
      </c>
      <c r="E148" s="1">
        <v>0</v>
      </c>
      <c r="F148" s="1">
        <v>0</v>
      </c>
      <c r="G148" s="2">
        <f t="shared" si="0"/>
        <v>1561055.8336800002</v>
      </c>
      <c r="H148" s="2">
        <f t="shared" si="1"/>
        <v>0.22000000020489097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2859179</v>
      </c>
      <c r="D149" s="1">
        <f>'PR-RAS'!E153</f>
        <v>3033883.2600000002</v>
      </c>
      <c r="E149" s="1">
        <v>0</v>
      </c>
      <c r="F149" s="1">
        <v>0</v>
      </c>
      <c r="G149" s="2">
        <f t="shared" si="0"/>
        <v>1321187.9369599998</v>
      </c>
      <c r="H149" s="2">
        <f t="shared" si="1"/>
        <v>0.26000000024214387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2854216</v>
      </c>
      <c r="D150" s="1">
        <f>'PR-RAS'!E154</f>
        <v>3024774.52</v>
      </c>
      <c r="E150" s="1">
        <v>0</v>
      </c>
      <c r="F150" s="1">
        <v>0</v>
      </c>
      <c r="G150" s="2">
        <f t="shared" si="0"/>
        <v>1326660.9909599999</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4963</v>
      </c>
      <c r="D152" s="1">
        <f>'PR-RAS'!E156</f>
        <v>9108.74</v>
      </c>
      <c r="E152" s="1">
        <v>0</v>
      </c>
      <c r="F152" s="1">
        <v>0</v>
      </c>
      <c r="G152" s="2">
        <f t="shared" si="0"/>
        <v>3500.2524799999997</v>
      </c>
      <c r="H152" s="2">
        <f t="shared" si="1"/>
        <v>0.26000000000021828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75257</v>
      </c>
      <c r="D154" s="1">
        <f>'PR-RAS'!E158</f>
        <v>72139.17</v>
      </c>
      <c r="E154" s="1">
        <v>0</v>
      </c>
      <c r="F154" s="1">
        <v>0</v>
      </c>
      <c r="G154" s="2">
        <f t="shared" si="0"/>
        <v>33588.907019999999</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471765</v>
      </c>
      <c r="D155" s="1">
        <f>'PR-RAS'!E159</f>
        <v>500590.79</v>
      </c>
      <c r="E155" s="1">
        <v>0</v>
      </c>
      <c r="F155" s="1">
        <v>0</v>
      </c>
      <c r="G155" s="2">
        <f t="shared" si="0"/>
        <v>226833.77332000001</v>
      </c>
      <c r="H155" s="2">
        <f t="shared" si="1"/>
        <v>0.21000000002095476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471765</v>
      </c>
      <c r="D157" s="1">
        <f>'PR-RAS'!E161</f>
        <v>500590.79</v>
      </c>
      <c r="E157" s="1">
        <v>0</v>
      </c>
      <c r="F157" s="1">
        <v>0</v>
      </c>
      <c r="G157" s="2">
        <f t="shared" si="0"/>
        <v>229779.66648000001</v>
      </c>
      <c r="H157" s="2">
        <f t="shared" si="1"/>
        <v>0.21000000002095476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945365</v>
      </c>
      <c r="D159" s="1">
        <f>'PR-RAS'!E163</f>
        <v>1125323.8499999999</v>
      </c>
      <c r="E159" s="1">
        <v>0</v>
      </c>
      <c r="F159" s="1">
        <v>0</v>
      </c>
      <c r="G159" s="2">
        <f t="shared" si="0"/>
        <v>504970.00659999996</v>
      </c>
      <c r="H159" s="2">
        <f t="shared" si="1"/>
        <v>0.15000000013969839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99880</v>
      </c>
      <c r="D160" s="1">
        <f>'PR-RAS'!E164</f>
        <v>103834.11</v>
      </c>
      <c r="E160" s="1">
        <v>0</v>
      </c>
      <c r="F160" s="1">
        <v>0</v>
      </c>
      <c r="G160" s="2">
        <f t="shared" si="0"/>
        <v>48900.166979999995</v>
      </c>
      <c r="H160" s="2">
        <f t="shared" si="1"/>
        <v>0.11000000000058208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40151</v>
      </c>
      <c r="D161" s="1">
        <f>'PR-RAS'!E165</f>
        <v>31260.02</v>
      </c>
      <c r="E161" s="1">
        <v>0</v>
      </c>
      <c r="F161" s="1">
        <v>0</v>
      </c>
      <c r="G161" s="2">
        <f t="shared" si="0"/>
        <v>16427.366400000003</v>
      </c>
      <c r="H161" s="2">
        <f t="shared" si="1"/>
        <v>2.0000000000436557E-2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58674</v>
      </c>
      <c r="D162" s="1">
        <f>'PR-RAS'!E166</f>
        <v>72574.09</v>
      </c>
      <c r="E162" s="1">
        <v>0</v>
      </c>
      <c r="F162" s="1">
        <v>0</v>
      </c>
      <c r="G162" s="2">
        <f t="shared" si="0"/>
        <v>32815.37098</v>
      </c>
      <c r="H162" s="2">
        <f t="shared" si="1"/>
        <v>8.999999999650754E-2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1055</v>
      </c>
      <c r="D163" s="1">
        <f>'PR-RAS'!E167</f>
        <v>0</v>
      </c>
      <c r="E163" s="1">
        <v>0</v>
      </c>
      <c r="F163" s="1">
        <v>0</v>
      </c>
      <c r="G163" s="2">
        <f t="shared" si="0"/>
        <v>170.91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91608</v>
      </c>
      <c r="D165" s="1">
        <f>'PR-RAS'!E169</f>
        <v>105716.93000000001</v>
      </c>
      <c r="E165" s="1">
        <v>0</v>
      </c>
      <c r="F165" s="1">
        <v>0</v>
      </c>
      <c r="G165" s="2">
        <f t="shared" si="0"/>
        <v>49698.865039999997</v>
      </c>
      <c r="H165" s="2">
        <f t="shared" si="1"/>
        <v>6.9999999992433004E-2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70225</v>
      </c>
      <c r="D166" s="1">
        <f>'PR-RAS'!E170</f>
        <v>75192.66</v>
      </c>
      <c r="E166" s="1">
        <v>0</v>
      </c>
      <c r="F166" s="1">
        <v>0</v>
      </c>
      <c r="G166" s="2">
        <f t="shared" si="0"/>
        <v>36400.702800000006</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20400</v>
      </c>
      <c r="D168" s="1">
        <f>'PR-RAS'!E172</f>
        <v>29344.99</v>
      </c>
      <c r="E168" s="1">
        <v>0</v>
      </c>
      <c r="F168" s="1">
        <v>0</v>
      </c>
      <c r="G168" s="2">
        <f t="shared" si="0"/>
        <v>13208.026660000003</v>
      </c>
      <c r="H168" s="2">
        <f t="shared" si="1"/>
        <v>9.9999999983992893E-3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983</v>
      </c>
      <c r="D170" s="1">
        <f>'PR-RAS'!E174</f>
        <v>1179.28</v>
      </c>
      <c r="E170" s="1">
        <v>0</v>
      </c>
      <c r="F170" s="1">
        <v>0</v>
      </c>
      <c r="G170" s="2">
        <f t="shared" si="0"/>
        <v>564.72364000000005</v>
      </c>
      <c r="H170" s="2">
        <f t="shared" si="1"/>
        <v>0.27999999999997272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738271</v>
      </c>
      <c r="D173" s="1">
        <f>'PR-RAS'!E177</f>
        <v>908232.55999999994</v>
      </c>
      <c r="E173" s="1">
        <v>0</v>
      </c>
      <c r="F173" s="1">
        <v>0</v>
      </c>
      <c r="G173" s="2">
        <f t="shared" si="0"/>
        <v>439414.61264000001</v>
      </c>
      <c r="H173" s="2">
        <f t="shared" si="1"/>
        <v>0.44000000006053597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98759</v>
      </c>
      <c r="D174" s="1">
        <f>'PR-RAS'!E178</f>
        <v>95434.59</v>
      </c>
      <c r="E174" s="1">
        <v>0</v>
      </c>
      <c r="F174" s="1">
        <v>0</v>
      </c>
      <c r="G174" s="2">
        <f t="shared" si="0"/>
        <v>50105.675139999992</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4496</v>
      </c>
      <c r="D175" s="1">
        <f>'PR-RAS'!E179</f>
        <v>1450</v>
      </c>
      <c r="E175" s="1">
        <v>0</v>
      </c>
      <c r="F175" s="1">
        <v>0</v>
      </c>
      <c r="G175" s="2">
        <f t="shared" si="0"/>
        <v>1286.904</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15732</v>
      </c>
      <c r="D176" s="1">
        <f>'PR-RAS'!E180</f>
        <v>5589</v>
      </c>
      <c r="E176" s="1">
        <v>0</v>
      </c>
      <c r="F176" s="1">
        <v>0</v>
      </c>
      <c r="G176" s="2">
        <f t="shared" si="0"/>
        <v>4709.25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9391</v>
      </c>
      <c r="D177" s="1">
        <f>'PR-RAS'!E181</f>
        <v>7420.18</v>
      </c>
      <c r="E177" s="1">
        <v>0</v>
      </c>
      <c r="F177" s="1">
        <v>0</v>
      </c>
      <c r="G177" s="2">
        <f t="shared" si="0"/>
        <v>4264.7193600000001</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20380</v>
      </c>
      <c r="D178" s="1">
        <f>'PR-RAS'!E182</f>
        <v>22315.21</v>
      </c>
      <c r="E178" s="1">
        <v>0</v>
      </c>
      <c r="F178" s="1">
        <v>0</v>
      </c>
      <c r="G178" s="2">
        <f t="shared" si="0"/>
        <v>11506.84434</v>
      </c>
      <c r="H178" s="2">
        <f t="shared" si="1"/>
        <v>0.20999999999912689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4800</v>
      </c>
      <c r="D179" s="1">
        <f>'PR-RAS'!E183</f>
        <v>1230</v>
      </c>
      <c r="E179" s="1">
        <v>0</v>
      </c>
      <c r="F179" s="1">
        <v>0</v>
      </c>
      <c r="G179" s="2">
        <f t="shared" si="0"/>
        <v>1292.28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551213</v>
      </c>
      <c r="D180" s="1">
        <f>'PR-RAS'!E184</f>
        <v>740743.58</v>
      </c>
      <c r="E180" s="1">
        <v>0</v>
      </c>
      <c r="F180" s="1">
        <v>0</v>
      </c>
      <c r="G180" s="2">
        <f t="shared" si="0"/>
        <v>363853.32863999996</v>
      </c>
      <c r="H180" s="2">
        <f t="shared" si="1"/>
        <v>0.42000000004190952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33500</v>
      </c>
      <c r="D182" s="1">
        <f>'PR-RAS'!E186</f>
        <v>34050</v>
      </c>
      <c r="E182" s="1">
        <v>0</v>
      </c>
      <c r="F182" s="1">
        <v>0</v>
      </c>
      <c r="G182" s="2">
        <f t="shared" si="0"/>
        <v>18389.599999999999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4341</v>
      </c>
      <c r="D183" s="1">
        <f>'PR-RAS'!E187</f>
        <v>7177.6</v>
      </c>
      <c r="E183" s="1">
        <v>0</v>
      </c>
      <c r="F183" s="1">
        <v>0</v>
      </c>
      <c r="G183" s="2">
        <f t="shared" si="0"/>
        <v>3402.7084</v>
      </c>
      <c r="H183" s="2">
        <f t="shared" si="1"/>
        <v>0.3999999999996362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11265</v>
      </c>
      <c r="D184" s="1">
        <f>'PR-RAS'!E188</f>
        <v>362.65</v>
      </c>
      <c r="E184" s="1">
        <v>0</v>
      </c>
      <c r="F184" s="1">
        <v>0</v>
      </c>
      <c r="G184" s="2">
        <f t="shared" si="0"/>
        <v>2194.2248999999997</v>
      </c>
      <c r="H184" s="2">
        <f t="shared" si="1"/>
        <v>0.35000000000002274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10965</v>
      </c>
      <c r="D189" s="1">
        <f>'PR-RAS'!E193</f>
        <v>0</v>
      </c>
      <c r="E189" s="1">
        <v>0</v>
      </c>
      <c r="F189" s="1">
        <v>0</v>
      </c>
      <c r="G189" s="2">
        <f t="shared" si="0"/>
        <v>2061.42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300</v>
      </c>
      <c r="D191" s="1">
        <f>'PR-RAS'!E195</f>
        <v>362.65</v>
      </c>
      <c r="E191" s="1">
        <v>0</v>
      </c>
      <c r="F191" s="1">
        <v>0</v>
      </c>
      <c r="G191" s="2">
        <f t="shared" si="0"/>
        <v>194.80699999999999</v>
      </c>
      <c r="H191" s="2">
        <f t="shared" si="1"/>
        <v>0.35000000000002274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1494</v>
      </c>
      <c r="D192" s="1">
        <f>'PR-RAS'!E196</f>
        <v>1942.09</v>
      </c>
      <c r="E192" s="1">
        <v>0</v>
      </c>
      <c r="F192" s="1">
        <v>0</v>
      </c>
      <c r="G192" s="2">
        <f t="shared" si="0"/>
        <v>1027.2323800000001</v>
      </c>
      <c r="H192" s="2">
        <f t="shared" si="1"/>
        <v>8.9999999999918145E-2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1494</v>
      </c>
      <c r="D206" s="1">
        <f>'PR-RAS'!E210</f>
        <v>1942.09</v>
      </c>
      <c r="E206" s="1">
        <v>0</v>
      </c>
      <c r="F206" s="1">
        <v>0</v>
      </c>
      <c r="G206" s="2">
        <f t="shared" si="0"/>
        <v>1102.5269000000001</v>
      </c>
      <c r="H206" s="2">
        <f t="shared" si="1"/>
        <v>8.9999999999918145E-2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1494</v>
      </c>
      <c r="D207" s="1">
        <f>'PR-RAS'!E211</f>
        <v>1942.09</v>
      </c>
      <c r="E207" s="1">
        <v>0</v>
      </c>
      <c r="F207" s="1">
        <v>0</v>
      </c>
      <c r="G207" s="2">
        <f t="shared" si="0"/>
        <v>1107.90508</v>
      </c>
      <c r="H207" s="2">
        <f t="shared" si="1"/>
        <v>8.9999999999918145E-2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4353060</v>
      </c>
      <c r="D285" s="1">
        <f>'PR-RAS'!E289</f>
        <v>4733879.16</v>
      </c>
      <c r="E285" s="1">
        <v>0</v>
      </c>
      <c r="F285" s="1">
        <v>0</v>
      </c>
      <c r="G285" s="2">
        <f t="shared" si="8"/>
        <v>3925112.40288</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49367</v>
      </c>
      <c r="D286" s="1">
        <f>'PR-RAS'!E290</f>
        <v>0</v>
      </c>
      <c r="E286" s="1">
        <v>0</v>
      </c>
      <c r="F286" s="1">
        <v>0</v>
      </c>
      <c r="G286" s="2">
        <f t="shared" si="8"/>
        <v>14069.594999999999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18966.620000000112</v>
      </c>
      <c r="E287" s="1">
        <v>0</v>
      </c>
      <c r="F287" s="1">
        <v>0</v>
      </c>
      <c r="G287" s="2">
        <f t="shared" si="8"/>
        <v>10848.906640000063</v>
      </c>
      <c r="H287" s="2">
        <f t="shared" si="9"/>
        <v>0.37999999988824129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49790</v>
      </c>
      <c r="D289" s="1">
        <f>'PR-RAS'!E293</f>
        <v>422.4</v>
      </c>
      <c r="E289" s="1">
        <v>0</v>
      </c>
      <c r="F289" s="1">
        <v>0</v>
      </c>
      <c r="G289" s="2">
        <f t="shared" si="8"/>
        <v>14582.822399999999</v>
      </c>
      <c r="H289" s="2">
        <f t="shared" si="9"/>
        <v>0.39999999999997726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2230.5</v>
      </c>
      <c r="E345" s="1">
        <v>0</v>
      </c>
      <c r="F345" s="1">
        <v>0</v>
      </c>
      <c r="G345" s="2">
        <f t="shared" si="8"/>
        <v>1534.5839999999998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2230.5</v>
      </c>
      <c r="E358" s="1">
        <v>0</v>
      </c>
      <c r="F358" s="1">
        <v>0</v>
      </c>
      <c r="G358" s="2">
        <f t="shared" si="8"/>
        <v>1592.577</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2230.5</v>
      </c>
      <c r="E364" s="1">
        <v>0</v>
      </c>
      <c r="F364" s="1">
        <v>0</v>
      </c>
      <c r="G364" s="2">
        <f t="shared" si="8"/>
        <v>1619.3429999999998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2230.5</v>
      </c>
      <c r="E365" s="1">
        <v>0</v>
      </c>
      <c r="F365" s="1">
        <v>0</v>
      </c>
      <c r="G365" s="2">
        <f t="shared" si="8"/>
        <v>1623.8039999999999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2230.5</v>
      </c>
      <c r="E403" s="1">
        <v>0</v>
      </c>
      <c r="F403" s="1">
        <v>0</v>
      </c>
      <c r="G403" s="2">
        <f t="shared" si="8"/>
        <v>1793.3220000000001</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4402427</v>
      </c>
      <c r="D407" s="1">
        <f>'PR-RAS'!E412</f>
        <v>4714912.54</v>
      </c>
      <c r="E407" s="1">
        <v>0</v>
      </c>
      <c r="F407" s="1">
        <v>0</v>
      </c>
      <c r="G407" s="2">
        <f t="shared" si="8"/>
        <v>5615894.3444800004</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4353060</v>
      </c>
      <c r="D408" s="1">
        <f>'PR-RAS'!E413</f>
        <v>4736109.66</v>
      </c>
      <c r="E408" s="1">
        <v>0</v>
      </c>
      <c r="F408" s="1">
        <v>0</v>
      </c>
      <c r="G408" s="2">
        <f t="shared" si="8"/>
        <v>5626888.6832400002</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49367</v>
      </c>
      <c r="D409" s="1">
        <f>'PR-RAS'!E414</f>
        <v>0</v>
      </c>
      <c r="E409" s="1">
        <v>0</v>
      </c>
      <c r="F409" s="1">
        <v>0</v>
      </c>
      <c r="G409" s="2">
        <f t="shared" si="8"/>
        <v>20141.735999999997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21197.120000000112</v>
      </c>
      <c r="E410" s="1">
        <v>0</v>
      </c>
      <c r="F410" s="1">
        <v>0</v>
      </c>
      <c r="G410" s="2">
        <f t="shared" si="8"/>
        <v>17339.244160000089</v>
      </c>
      <c r="H410" s="2">
        <f t="shared" si="9"/>
        <v>0.12000000011175871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49790</v>
      </c>
      <c r="D412" s="1">
        <f>'PR-RAS'!E417</f>
        <v>422.4</v>
      </c>
      <c r="E412" s="1">
        <v>0</v>
      </c>
      <c r="F412" s="1">
        <v>0</v>
      </c>
      <c r="G412" s="2">
        <f t="shared" si="8"/>
        <v>20810.9028</v>
      </c>
      <c r="H412" s="2">
        <f t="shared" si="9"/>
        <v>0.39999999999997726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4402427</v>
      </c>
      <c r="D633" s="1">
        <f>'PR-RAS'!E639</f>
        <v>4714912.54</v>
      </c>
      <c r="E633" s="1">
        <v>0</v>
      </c>
      <c r="F633" s="1">
        <v>0</v>
      </c>
      <c r="G633" s="2">
        <f t="shared" si="10"/>
        <v>8741983.3145599999</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4353060</v>
      </c>
      <c r="D634" s="1">
        <f>'PR-RAS'!E640</f>
        <v>4736109.66</v>
      </c>
      <c r="E634" s="1">
        <v>0</v>
      </c>
      <c r="F634" s="1">
        <v>0</v>
      </c>
      <c r="G634" s="2">
        <f t="shared" si="10"/>
        <v>8751401.8095600009</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49367</v>
      </c>
      <c r="D635" s="1">
        <f>'PR-RAS'!E641</f>
        <v>0</v>
      </c>
      <c r="E635" s="1">
        <v>0</v>
      </c>
      <c r="F635" s="1">
        <v>0</v>
      </c>
      <c r="G635" s="2">
        <f t="shared" si="10"/>
        <v>31298.678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21197.120000000112</v>
      </c>
      <c r="E636" s="1">
        <v>0</v>
      </c>
      <c r="F636" s="1">
        <v>0</v>
      </c>
      <c r="G636" s="2">
        <f t="shared" si="10"/>
        <v>26920.342400000143</v>
      </c>
      <c r="H636" s="2">
        <f t="shared" si="11"/>
        <v>0.12000000011175871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49790</v>
      </c>
      <c r="D638" s="1">
        <f>'PR-RAS'!E644</f>
        <v>422.4</v>
      </c>
      <c r="E638" s="1">
        <v>0</v>
      </c>
      <c r="F638" s="1">
        <v>0</v>
      </c>
      <c r="G638" s="2">
        <f t="shared" si="10"/>
        <v>32254.367600000001</v>
      </c>
      <c r="H638" s="2">
        <f t="shared" si="11"/>
        <v>0.39999999999997726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423</v>
      </c>
      <c r="D640" s="1">
        <f>'PR-RAS'!E646</f>
        <v>21619.520000000113</v>
      </c>
      <c r="E640" s="1">
        <v>0</v>
      </c>
      <c r="F640" s="1">
        <v>0</v>
      </c>
      <c r="G640" s="2">
        <f t="shared" si="10"/>
        <v>27900.043560000144</v>
      </c>
      <c r="H640" s="2">
        <f t="shared" si="11"/>
        <v>0.4799999998867861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291894</v>
      </c>
      <c r="D641" s="1">
        <f>'PR-RAS'!E647</f>
        <v>329023.33</v>
      </c>
      <c r="E641" s="1">
        <v>0</v>
      </c>
      <c r="F641" s="1">
        <v>0</v>
      </c>
      <c r="G641" s="2">
        <f t="shared" si="10"/>
        <v>607962.02240000002</v>
      </c>
      <c r="H641" s="2">
        <f t="shared" si="11"/>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33094</v>
      </c>
      <c r="D642" s="1">
        <f>'PR-RAS'!E649</f>
        <v>7321.76</v>
      </c>
      <c r="E642" s="1">
        <v>0</v>
      </c>
      <c r="F642" s="1">
        <v>0</v>
      </c>
      <c r="G642" s="2">
        <f t="shared" si="10"/>
        <v>30599.750320000003</v>
      </c>
      <c r="H642" s="2">
        <f t="shared" si="11"/>
        <v>0.23999999999978172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4431464</v>
      </c>
      <c r="D643" s="1">
        <f>'PR-RAS'!E650</f>
        <v>4780043.46</v>
      </c>
      <c r="E643" s="1">
        <v>0</v>
      </c>
      <c r="F643" s="1">
        <v>0</v>
      </c>
      <c r="G643" s="2">
        <f t="shared" si="10"/>
        <v>8982575.6906400006</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4457236</v>
      </c>
      <c r="D644" s="1">
        <f>'PR-RAS'!E651</f>
        <v>4775070.71</v>
      </c>
      <c r="E644" s="1">
        <v>0</v>
      </c>
      <c r="F644" s="1">
        <v>0</v>
      </c>
      <c r="G644" s="2">
        <f t="shared" si="10"/>
        <v>9006743.6810599994</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7322</v>
      </c>
      <c r="D645" s="1">
        <f>'PR-RAS'!E652</f>
        <v>12294.509999999776</v>
      </c>
      <c r="E645" s="1">
        <v>0</v>
      </c>
      <c r="F645" s="1">
        <v>0</v>
      </c>
      <c r="G645" s="2">
        <f t="shared" si="10"/>
        <v>20550.696879999712</v>
      </c>
      <c r="H645" s="2">
        <f t="shared" si="11"/>
        <v>0.49000000022351742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26</v>
      </c>
      <c r="E647" s="1">
        <v>0</v>
      </c>
      <c r="F647" s="1">
        <v>0</v>
      </c>
      <c r="G647" s="2">
        <f t="shared" si="10"/>
        <v>48.45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24</v>
      </c>
      <c r="E649" s="1">
        <v>0</v>
      </c>
      <c r="F649" s="1">
        <v>0</v>
      </c>
      <c r="G649" s="2">
        <f t="shared" si="10"/>
        <v>45.36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3748</v>
      </c>
      <c r="D710" s="1">
        <f>'PR-RAS'!E717</f>
        <v>3702.87</v>
      </c>
      <c r="E710" s="1">
        <v>0</v>
      </c>
      <c r="F710" s="1">
        <v>0</v>
      </c>
      <c r="G710" s="2">
        <f t="shared" si="10"/>
        <v>7908.001659999999</v>
      </c>
      <c r="H710" s="2">
        <f t="shared" si="1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58674</v>
      </c>
      <c r="D711" s="1">
        <f>'PR-RAS'!E718</f>
        <v>72574.09</v>
      </c>
      <c r="E711" s="1">
        <v>0</v>
      </c>
      <c r="F711" s="1">
        <v>0</v>
      </c>
      <c r="G711" s="2">
        <f t="shared" si="10"/>
        <v>144713.74779999998</v>
      </c>
      <c r="H711" s="2">
        <f t="shared" si="11"/>
        <v>8.999999999650754E-2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880</v>
      </c>
      <c r="D713" s="1">
        <f>'PR-RAS'!E720</f>
        <v>350</v>
      </c>
      <c r="E713" s="1">
        <v>0</v>
      </c>
      <c r="F713" s="1">
        <v>0</v>
      </c>
      <c r="G713" s="2">
        <f t="shared" si="10"/>
        <v>1124.96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6328</v>
      </c>
      <c r="D715" s="1">
        <f>'PR-RAS'!E722</f>
        <v>3904.92</v>
      </c>
      <c r="E715" s="1">
        <v>0</v>
      </c>
      <c r="F715" s="1">
        <v>0</v>
      </c>
      <c r="G715" s="2">
        <f t="shared" si="10"/>
        <v>10094.41776</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101970</v>
      </c>
      <c r="D716" s="1">
        <f>'PR-RAS'!E723</f>
        <v>78524.039999999994</v>
      </c>
      <c r="E716" s="1">
        <v>0</v>
      </c>
      <c r="F716" s="1">
        <v>0</v>
      </c>
      <c r="G716" s="2">
        <f t="shared" si="10"/>
        <v>185197.92719999998</v>
      </c>
      <c r="H716" s="2">
        <f t="shared" si="11"/>
        <v>3.9999999993597157E-2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424230</v>
      </c>
      <c r="D984" s="6">
        <f>BILANCA!E6</f>
        <v>570759.36</v>
      </c>
      <c r="E984" s="6">
        <v>0</v>
      </c>
      <c r="F984" s="6">
        <v>0</v>
      </c>
      <c r="G984" s="7">
        <f t="shared" ref="G984:G1241" si="22">B984/1000*C984+B984/500*D984</f>
        <v>1565.74872</v>
      </c>
      <c r="H984" s="7">
        <f t="shared" si="19"/>
        <v>0.35999999998603016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78891</v>
      </c>
      <c r="D985" s="1">
        <f>BILANCA!E7</f>
        <v>166224.62</v>
      </c>
      <c r="E985" s="1">
        <v>0</v>
      </c>
      <c r="F985" s="1">
        <v>0</v>
      </c>
      <c r="G985" s="2">
        <f t="shared" si="22"/>
        <v>822.68047999999999</v>
      </c>
      <c r="H985" s="2">
        <f t="shared" si="19"/>
        <v>0.38000000000465661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78891</v>
      </c>
      <c r="D990" s="1">
        <f>BILANCA!E12</f>
        <v>166224.62</v>
      </c>
      <c r="E990" s="1">
        <v>0</v>
      </c>
      <c r="F990" s="1">
        <v>0</v>
      </c>
      <c r="G990" s="2">
        <f t="shared" si="22"/>
        <v>2879.38168</v>
      </c>
      <c r="H990" s="2">
        <f t="shared" si="19"/>
        <v>0.38000000000465661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71712</v>
      </c>
      <c r="D991" s="1">
        <f>BILANCA!E13</f>
        <v>70698.930000000008</v>
      </c>
      <c r="E991" s="1">
        <v>0</v>
      </c>
      <c r="F991" s="1">
        <v>0</v>
      </c>
      <c r="G991" s="2">
        <f t="shared" si="22"/>
        <v>1704.8788800000002</v>
      </c>
      <c r="H991" s="2">
        <f t="shared" si="19"/>
        <v>6.9999999992433004E-2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80992</v>
      </c>
      <c r="D993" s="1">
        <f>BILANCA!E15</f>
        <v>80991.66</v>
      </c>
      <c r="E993" s="1">
        <v>0</v>
      </c>
      <c r="F993" s="1">
        <v>0</v>
      </c>
      <c r="G993" s="2">
        <f t="shared" si="22"/>
        <v>2429.7532000000001</v>
      </c>
      <c r="H993" s="2">
        <f t="shared" si="19"/>
        <v>0.33999999999650754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9280</v>
      </c>
      <c r="D996" s="1">
        <f>BILANCA!E18</f>
        <v>10292.73</v>
      </c>
      <c r="E996" s="1">
        <v>0</v>
      </c>
      <c r="F996" s="1">
        <v>0</v>
      </c>
      <c r="G996" s="2">
        <f t="shared" si="22"/>
        <v>388.25097999999997</v>
      </c>
      <c r="H996" s="2">
        <f t="shared" si="19"/>
        <v>0.27000000000043656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7179</v>
      </c>
      <c r="D997" s="1">
        <f>BILANCA!E19</f>
        <v>36868.559999999998</v>
      </c>
      <c r="E997" s="1">
        <v>0</v>
      </c>
      <c r="F997" s="1">
        <v>0</v>
      </c>
      <c r="G997" s="2">
        <f t="shared" si="22"/>
        <v>1132.8256800000001</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178189</v>
      </c>
      <c r="D998" s="1">
        <f>BILANCA!E20</f>
        <v>361733.88</v>
      </c>
      <c r="E998" s="1">
        <v>0</v>
      </c>
      <c r="F998" s="1">
        <v>0</v>
      </c>
      <c r="G998" s="2">
        <f t="shared" si="22"/>
        <v>13524.8514</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13394</v>
      </c>
      <c r="D999" s="1">
        <f>BILANCA!E21</f>
        <v>16421.009999999998</v>
      </c>
      <c r="E999" s="1">
        <v>0</v>
      </c>
      <c r="F999" s="1">
        <v>0</v>
      </c>
      <c r="G999" s="2">
        <f t="shared" si="22"/>
        <v>739.77631999999994</v>
      </c>
      <c r="H999" s="2">
        <f t="shared" si="19"/>
        <v>9.9999999983992893E-3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184404</v>
      </c>
      <c r="D1006" s="1">
        <f>BILANCA!E28</f>
        <v>341286.33</v>
      </c>
      <c r="E1006" s="1">
        <v>0</v>
      </c>
      <c r="F1006" s="1">
        <v>0</v>
      </c>
      <c r="G1006" s="2">
        <f t="shared" si="22"/>
        <v>19940.463180000002</v>
      </c>
      <c r="H1006" s="2">
        <f t="shared" si="19"/>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58657.129999999976</v>
      </c>
      <c r="E1023" s="1">
        <v>0</v>
      </c>
      <c r="F1023" s="1">
        <v>0</v>
      </c>
      <c r="G1023" s="2">
        <f t="shared" si="22"/>
        <v>4692.5703999999978</v>
      </c>
      <c r="H1023" s="2">
        <f t="shared" si="19"/>
        <v>0.12999999997555278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293285.71999999997</v>
      </c>
      <c r="E1025" s="1">
        <v>0</v>
      </c>
      <c r="F1025" s="1">
        <v>0</v>
      </c>
      <c r="G1025" s="2">
        <f t="shared" si="22"/>
        <v>24636.000479999999</v>
      </c>
      <c r="H1025" s="2">
        <f t="shared" si="19"/>
        <v>0.28000000002793968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234628.59</v>
      </c>
      <c r="E1028" s="1">
        <v>0</v>
      </c>
      <c r="F1028" s="1">
        <v>0</v>
      </c>
      <c r="G1028" s="2">
        <f t="shared" si="22"/>
        <v>21116.573099999998</v>
      </c>
      <c r="H1028" s="2">
        <f t="shared" si="19"/>
        <v>0.41000000000349246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21803</v>
      </c>
      <c r="D1032" s="1">
        <f>BILANCA!E54</f>
        <v>22982.47</v>
      </c>
      <c r="E1032" s="1">
        <v>0</v>
      </c>
      <c r="F1032" s="1">
        <v>0</v>
      </c>
      <c r="G1032" s="2">
        <f t="shared" si="22"/>
        <v>3320.6290600000002</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21803</v>
      </c>
      <c r="D1033" s="1">
        <f>BILANCA!E55</f>
        <v>22982.47</v>
      </c>
      <c r="E1033" s="1">
        <v>0</v>
      </c>
      <c r="F1033" s="1">
        <v>0</v>
      </c>
      <c r="G1033" s="2">
        <f t="shared" si="22"/>
        <v>3388.3970000000004</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345339</v>
      </c>
      <c r="D1046" s="1">
        <f>BILANCA!E68</f>
        <v>404534.74</v>
      </c>
      <c r="E1046" s="1">
        <v>0</v>
      </c>
      <c r="F1046" s="1">
        <v>0</v>
      </c>
      <c r="G1046" s="2">
        <f t="shared" si="22"/>
        <v>72727.734240000005</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7322</v>
      </c>
      <c r="D1047" s="1">
        <f>BILANCA!E69</f>
        <v>12294.51</v>
      </c>
      <c r="E1047" s="1">
        <v>0</v>
      </c>
      <c r="F1047" s="1">
        <v>0</v>
      </c>
      <c r="G1047" s="2">
        <f t="shared" si="22"/>
        <v>2042.30528</v>
      </c>
      <c r="H1047" s="2">
        <f t="shared" si="19"/>
        <v>0.48999999999978172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7322</v>
      </c>
      <c r="D1048" s="1">
        <f>BILANCA!E70</f>
        <v>12294.51</v>
      </c>
      <c r="E1048" s="1">
        <v>0</v>
      </c>
      <c r="F1048" s="1">
        <v>0</v>
      </c>
      <c r="G1048" s="2">
        <f t="shared" si="22"/>
        <v>2074.2163</v>
      </c>
      <c r="H1048" s="2">
        <f t="shared" si="19"/>
        <v>0.48999999999978172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7322</v>
      </c>
      <c r="D1050" s="1">
        <f>BILANCA!E72</f>
        <v>12294.51</v>
      </c>
      <c r="E1050" s="1">
        <v>0</v>
      </c>
      <c r="F1050" s="1">
        <v>0</v>
      </c>
      <c r="G1050" s="2">
        <f t="shared" si="22"/>
        <v>2138.0383400000001</v>
      </c>
      <c r="H1050" s="2">
        <f t="shared" si="19"/>
        <v>0.48999999999978172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46123</v>
      </c>
      <c r="D1056" s="1">
        <f>BILANCA!E78</f>
        <v>63216.9</v>
      </c>
      <c r="E1056" s="1">
        <v>0</v>
      </c>
      <c r="F1056" s="1">
        <v>0</v>
      </c>
      <c r="G1056" s="2">
        <f t="shared" si="22"/>
        <v>12596.6464</v>
      </c>
      <c r="H1056" s="2">
        <f t="shared" si="19"/>
        <v>9.9999999998544808E-2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46123</v>
      </c>
      <c r="D1064" s="1">
        <f>BILANCA!E86</f>
        <v>63216.9</v>
      </c>
      <c r="E1064" s="1">
        <v>0</v>
      </c>
      <c r="F1064" s="1">
        <v>0</v>
      </c>
      <c r="G1064" s="2">
        <f t="shared" si="22"/>
        <v>13977.1008</v>
      </c>
      <c r="H1064" s="2">
        <f t="shared" si="19"/>
        <v>9.9999999998544808E-2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291894</v>
      </c>
      <c r="D1148" s="1">
        <f>BILANCA!E170</f>
        <v>329023.33</v>
      </c>
      <c r="E1148" s="1">
        <v>0</v>
      </c>
      <c r="F1148" s="1">
        <v>0</v>
      </c>
      <c r="G1148" s="2">
        <f t="shared" si="22"/>
        <v>156740.20890000003</v>
      </c>
      <c r="H1148" s="2">
        <f t="shared" si="23"/>
        <v>0.33000000001629815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291894</v>
      </c>
      <c r="D1151" s="1">
        <f>BILANCA!E173</f>
        <v>329023.33</v>
      </c>
      <c r="E1151" s="1">
        <v>0</v>
      </c>
      <c r="F1151" s="1">
        <v>0</v>
      </c>
      <c r="G1151" s="2">
        <f t="shared" si="22"/>
        <v>159590.03088000001</v>
      </c>
      <c r="H1151" s="2">
        <f t="shared" si="23"/>
        <v>0.33000000001629815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424230</v>
      </c>
      <c r="D1152" s="1">
        <f>BILANCA!E175</f>
        <v>570759.36</v>
      </c>
      <c r="E1152" s="1">
        <v>0</v>
      </c>
      <c r="F1152" s="1">
        <v>0</v>
      </c>
      <c r="G1152" s="2">
        <f t="shared" si="22"/>
        <v>264611.53367999999</v>
      </c>
      <c r="H1152" s="2">
        <f t="shared" si="23"/>
        <v>0.35999999998603016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345762</v>
      </c>
      <c r="D1153" s="1">
        <f>BILANCA!E176</f>
        <v>426154.25999999995</v>
      </c>
      <c r="E1153" s="1">
        <v>0</v>
      </c>
      <c r="F1153" s="1">
        <v>0</v>
      </c>
      <c r="G1153" s="2">
        <f t="shared" si="22"/>
        <v>203671.9884</v>
      </c>
      <c r="H1153" s="2">
        <f t="shared" si="23"/>
        <v>0.25999999995110556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345762</v>
      </c>
      <c r="D1154" s="1">
        <f>BILANCA!E177</f>
        <v>426154.25999999995</v>
      </c>
      <c r="E1154" s="1">
        <v>0</v>
      </c>
      <c r="F1154" s="1">
        <v>0</v>
      </c>
      <c r="G1154" s="2">
        <f t="shared" si="22"/>
        <v>204870.05891999998</v>
      </c>
      <c r="H1154" s="2">
        <f t="shared" si="23"/>
        <v>0.25999999995110556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285484</v>
      </c>
      <c r="D1155" s="1">
        <f>BILANCA!E178</f>
        <v>322491.96999999997</v>
      </c>
      <c r="E1155" s="1">
        <v>0</v>
      </c>
      <c r="F1155" s="1">
        <v>0</v>
      </c>
      <c r="G1155" s="2">
        <f t="shared" si="22"/>
        <v>160040.48567999998</v>
      </c>
      <c r="H1155" s="2">
        <f t="shared" si="23"/>
        <v>3.0000000027939677E-2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14155</v>
      </c>
      <c r="D1156" s="1">
        <f>BILANCA!E179</f>
        <v>40445.360000000001</v>
      </c>
      <c r="E1156" s="1">
        <v>0</v>
      </c>
      <c r="F1156" s="1">
        <v>0</v>
      </c>
      <c r="G1156" s="2">
        <f t="shared" si="22"/>
        <v>16442.90956</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46123</v>
      </c>
      <c r="D1165" s="1">
        <f>BILANCA!E188</f>
        <v>63216.93</v>
      </c>
      <c r="E1165" s="1">
        <v>0</v>
      </c>
      <c r="F1165" s="1">
        <v>0</v>
      </c>
      <c r="G1165" s="2">
        <f t="shared" si="22"/>
        <v>31405.34852</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78468</v>
      </c>
      <c r="D1214" s="1">
        <f>BILANCA!E237</f>
        <v>144605.1</v>
      </c>
      <c r="E1214" s="1">
        <v>0</v>
      </c>
      <c r="F1214" s="1">
        <v>0</v>
      </c>
      <c r="G1214" s="2">
        <f t="shared" si="22"/>
        <v>84933.664199999999</v>
      </c>
      <c r="H1214" s="2">
        <f t="shared" si="23"/>
        <v>0.10000000000582077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78891</v>
      </c>
      <c r="D1215" s="1">
        <f>BILANCA!E238</f>
        <v>166224.62</v>
      </c>
      <c r="E1215" s="1">
        <v>0</v>
      </c>
      <c r="F1215" s="1">
        <v>0</v>
      </c>
      <c r="G1215" s="2">
        <f t="shared" si="22"/>
        <v>95430.935679999995</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78891</v>
      </c>
      <c r="D1216" s="1">
        <f>BILANCA!E239</f>
        <v>166224.62</v>
      </c>
      <c r="E1216" s="1">
        <v>0</v>
      </c>
      <c r="F1216" s="1">
        <v>0</v>
      </c>
      <c r="G1216" s="2">
        <f t="shared" si="22"/>
        <v>95842.27592</v>
      </c>
      <c r="H1216" s="2">
        <f t="shared" si="23"/>
        <v>0.38000000000465661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78891</v>
      </c>
      <c r="D1217" s="1">
        <f>BILANCA!E240</f>
        <v>166224.62</v>
      </c>
      <c r="E1217" s="1">
        <v>0</v>
      </c>
      <c r="F1217" s="1">
        <v>0</v>
      </c>
      <c r="G1217" s="2">
        <f t="shared" si="22"/>
        <v>96253.616160000005</v>
      </c>
      <c r="H1217" s="2">
        <f t="shared" si="23"/>
        <v>0.38000000000465661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-423</v>
      </c>
      <c r="D1222" s="1">
        <f>BILANCA!E245</f>
        <v>-21619.52</v>
      </c>
      <c r="E1222" s="1">
        <v>0</v>
      </c>
      <c r="F1222" s="1">
        <v>0</v>
      </c>
      <c r="G1222" s="2">
        <f t="shared" si="22"/>
        <v>-10435.227559999999</v>
      </c>
      <c r="H1222" s="2">
        <f t="shared" si="23"/>
        <v>0.47999999999956344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423</v>
      </c>
      <c r="D1227" s="1">
        <f>BILANCA!E250</f>
        <v>21619.52</v>
      </c>
      <c r="E1227" s="1">
        <v>0</v>
      </c>
      <c r="F1227" s="1">
        <v>0</v>
      </c>
      <c r="G1227" s="2">
        <f t="shared" si="22"/>
        <v>10653.537759999999</v>
      </c>
      <c r="H1227" s="2">
        <f t="shared" si="23"/>
        <v>0.47999999999956344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423</v>
      </c>
      <c r="D1228" s="1">
        <f>BILANCA!E251</f>
        <v>21619.52</v>
      </c>
      <c r="E1228" s="1">
        <v>0</v>
      </c>
      <c r="F1228" s="1">
        <v>0</v>
      </c>
      <c r="G1228" s="2">
        <f t="shared" si="22"/>
        <v>10697.1998</v>
      </c>
      <c r="H1228" s="2">
        <f t="shared" si="23"/>
        <v>0.47999999999956344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502175</v>
      </c>
      <c r="D1236" s="1">
        <f>BILANCA!E259</f>
        <v>502175.21</v>
      </c>
      <c r="E1236" s="1">
        <v>0</v>
      </c>
      <c r="F1236" s="1">
        <v>0</v>
      </c>
      <c r="G1236" s="2">
        <f t="shared" si="22"/>
        <v>381150.93125999998</v>
      </c>
      <c r="H1236" s="2">
        <f t="shared" si="23"/>
        <v>0.21000000002095476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502175</v>
      </c>
      <c r="D1237" s="1">
        <f>BILANCA!E260</f>
        <v>502175.21</v>
      </c>
      <c r="E1237" s="1">
        <v>0</v>
      </c>
      <c r="F1237" s="1">
        <v>0</v>
      </c>
      <c r="G1237" s="2">
        <f t="shared" si="22"/>
        <v>382657.45668</v>
      </c>
      <c r="H1237" s="2">
        <f t="shared" si="23"/>
        <v>0.21000000002095476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46123</v>
      </c>
      <c r="D1244" s="1">
        <f>BILANCA!E268</f>
        <v>63216.9</v>
      </c>
      <c r="E1244" s="1">
        <v>0</v>
      </c>
      <c r="F1244" s="1">
        <v>0</v>
      </c>
      <c r="G1244" s="2">
        <f t="shared" si="24"/>
        <v>45037.324800000002</v>
      </c>
      <c r="H1244" s="2">
        <f t="shared" si="23"/>
        <v>9.9999999998544808E-2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629</v>
      </c>
      <c r="D1263" s="1">
        <f>BILANCA!E287</f>
        <v>0</v>
      </c>
      <c r="E1263" s="1">
        <v>0</v>
      </c>
      <c r="F1263" s="1">
        <v>0</v>
      </c>
      <c r="G1263" s="2">
        <f t="shared" si="24"/>
        <v>176.12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345133</v>
      </c>
      <c r="D1264" s="1">
        <f>BILANCA!E288</f>
        <v>426154.26</v>
      </c>
      <c r="E1264" s="1">
        <v>0</v>
      </c>
      <c r="F1264" s="1">
        <v>0</v>
      </c>
      <c r="G1264" s="2">
        <f t="shared" si="24"/>
        <v>336481.06712000002</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46123</v>
      </c>
      <c r="D1278" s="1">
        <f>BILANCA!E302</f>
        <v>63216.93</v>
      </c>
      <c r="E1278" s="1">
        <v>0</v>
      </c>
      <c r="F1278" s="1">
        <v>0</v>
      </c>
      <c r="G1278" s="2">
        <f t="shared" si="24"/>
        <v>50904.273700000005</v>
      </c>
      <c r="H1278" s="2">
        <f t="shared" si="23"/>
        <v>6.9999999999708962E-2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4353060</v>
      </c>
      <c r="D1322" s="1">
        <f>'RAS-funkcijski'!E28</f>
        <v>4736109.66</v>
      </c>
      <c r="E1322" s="1">
        <v>0</v>
      </c>
      <c r="F1322" s="1">
        <v>0</v>
      </c>
      <c r="G1322" s="2">
        <f t="shared" si="24"/>
        <v>331806.70368000004</v>
      </c>
      <c r="H1322" s="2">
        <f t="shared" si="23"/>
        <v>0.33999999985098839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4353060</v>
      </c>
      <c r="D1325" s="1">
        <f>'RAS-funkcijski'!E31</f>
        <v>4736109.66</v>
      </c>
      <c r="E1325" s="1">
        <v>0</v>
      </c>
      <c r="F1325" s="1">
        <v>0</v>
      </c>
      <c r="G1325" s="2">
        <f t="shared" si="24"/>
        <v>373282.54164000001</v>
      </c>
      <c r="H1325" s="2">
        <f t="shared" si="23"/>
        <v>0.33999999985098839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4353060</v>
      </c>
      <c r="D1435" s="13">
        <f>'RAS-funkcijski'!E141</f>
        <v>4736109.66</v>
      </c>
      <c r="E1435" s="13">
        <v>0</v>
      </c>
      <c r="F1435" s="13">
        <v>0</v>
      </c>
      <c r="G1435" s="14">
        <f t="shared" si="24"/>
        <v>1894063.2668400002</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109940.66</v>
      </c>
      <c r="D1436" s="6">
        <f>'P-VRIO'!E5</f>
        <v>0</v>
      </c>
      <c r="E1436" s="6">
        <v>0</v>
      </c>
      <c r="F1436" s="6">
        <v>0</v>
      </c>
      <c r="G1436" s="7">
        <f t="shared" si="24"/>
        <v>109.94066000000001</v>
      </c>
      <c r="H1436" s="7">
        <f t="shared" si="27"/>
        <v>0.33999999999650754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109940.66</v>
      </c>
      <c r="D1453" s="1">
        <f>'P-VRIO'!E22</f>
        <v>0</v>
      </c>
      <c r="E1453" s="1">
        <v>0</v>
      </c>
      <c r="F1453" s="1">
        <v>0</v>
      </c>
      <c r="G1453" s="2">
        <f t="shared" si="24"/>
        <v>1978.9318799999999</v>
      </c>
      <c r="H1453" s="2">
        <f t="shared" si="27"/>
        <v>0.33999999999650754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109940.66</v>
      </c>
      <c r="D1454" s="1">
        <f>'P-VRIO'!E23</f>
        <v>0</v>
      </c>
      <c r="E1454" s="1">
        <v>0</v>
      </c>
      <c r="F1454" s="1">
        <v>0</v>
      </c>
      <c r="G1454" s="2">
        <f t="shared" si="24"/>
        <v>2088.8725399999998</v>
      </c>
      <c r="H1454" s="2">
        <f t="shared" si="27"/>
        <v>0.33999999999650754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109940.66</v>
      </c>
      <c r="D1456" s="1">
        <f>'P-VRIO'!E25</f>
        <v>0</v>
      </c>
      <c r="E1456" s="1">
        <v>0</v>
      </c>
      <c r="F1456" s="1">
        <v>0</v>
      </c>
      <c r="G1456" s="2">
        <f t="shared" si="24"/>
        <v>2308.7538600000003</v>
      </c>
      <c r="H1456" s="2">
        <f t="shared" si="27"/>
        <v>0.33999999999650754</v>
      </c>
      <c r="I1456" s="10">
        <f t="shared" si="30"/>
        <v>784.97631239193686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345762</v>
      </c>
      <c r="D1480" s="6"/>
      <c r="E1480" s="6">
        <v>0</v>
      </c>
      <c r="F1480" s="6">
        <v>0</v>
      </c>
      <c r="G1480" s="7">
        <f t="shared" ref="G1480:G1580" si="34">B1480/1000*C1480</f>
        <v>345.762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4863695.1099999994</v>
      </c>
      <c r="D1481" s="1">
        <v>0</v>
      </c>
      <c r="E1481" s="1">
        <v>0</v>
      </c>
      <c r="F1481" s="1">
        <v>0</v>
      </c>
      <c r="G1481" s="2">
        <f t="shared" si="34"/>
        <v>9727.3902199999993</v>
      </c>
      <c r="H1481" s="2">
        <f t="shared" si="35"/>
        <v>0.10999999940395355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4863695.1099999994</v>
      </c>
      <c r="D1483" s="1">
        <v>0</v>
      </c>
      <c r="E1483" s="1">
        <v>0</v>
      </c>
      <c r="F1483" s="1">
        <v>0</v>
      </c>
      <c r="G1483" s="2">
        <f t="shared" si="34"/>
        <v>19454.780439999999</v>
      </c>
      <c r="H1483" s="2">
        <f t="shared" si="35"/>
        <v>0.10999999940395355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3689964.57</v>
      </c>
      <c r="D1484" s="1">
        <v>0</v>
      </c>
      <c r="E1484" s="1">
        <v>0</v>
      </c>
      <c r="F1484" s="1">
        <v>0</v>
      </c>
      <c r="G1484" s="2">
        <f t="shared" si="34"/>
        <v>18449.82285</v>
      </c>
      <c r="H1484" s="2">
        <f t="shared" si="35"/>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1125444.77</v>
      </c>
      <c r="D1485" s="1">
        <v>0</v>
      </c>
      <c r="E1485" s="1">
        <v>0</v>
      </c>
      <c r="F1485" s="1">
        <v>0</v>
      </c>
      <c r="G1485" s="2">
        <f t="shared" si="34"/>
        <v>6752.6686200000004</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1942.09</v>
      </c>
      <c r="D1486" s="1">
        <v>0</v>
      </c>
      <c r="E1486" s="1">
        <v>0</v>
      </c>
      <c r="F1486" s="1">
        <v>0</v>
      </c>
      <c r="G1486" s="2">
        <f t="shared" si="34"/>
        <v>13.59463</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46343.68</v>
      </c>
      <c r="D1491" s="1">
        <v>0</v>
      </c>
      <c r="E1491" s="1">
        <v>0</v>
      </c>
      <c r="F1491" s="1">
        <v>0</v>
      </c>
      <c r="G1491" s="2">
        <f t="shared" si="34"/>
        <v>556.12415999999996</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4783302.8499999996</v>
      </c>
      <c r="D1499" s="1">
        <v>0</v>
      </c>
      <c r="E1499" s="1">
        <v>0</v>
      </c>
      <c r="F1499" s="1">
        <v>0</v>
      </c>
      <c r="G1499" s="2">
        <f t="shared" si="34"/>
        <v>95666.057000000001</v>
      </c>
      <c r="H1499" s="2">
        <f t="shared" si="35"/>
        <v>0.15000000037252903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4783302.8499999996</v>
      </c>
      <c r="D1501" s="1">
        <v>0</v>
      </c>
      <c r="E1501" s="1">
        <v>0</v>
      </c>
      <c r="F1501" s="1">
        <v>0</v>
      </c>
      <c r="G1501" s="2">
        <f t="shared" si="34"/>
        <v>105232.66269999999</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3652956.65</v>
      </c>
      <c r="D1502" s="1">
        <v>0</v>
      </c>
      <c r="E1502" s="1">
        <v>0</v>
      </c>
      <c r="F1502" s="1">
        <v>0</v>
      </c>
      <c r="G1502" s="2">
        <f t="shared" si="34"/>
        <v>84018.002949999995</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1099154.3899999999</v>
      </c>
      <c r="D1503" s="1">
        <v>0</v>
      </c>
      <c r="E1503" s="1">
        <v>0</v>
      </c>
      <c r="F1503" s="1">
        <v>0</v>
      </c>
      <c r="G1503" s="2">
        <f t="shared" si="34"/>
        <v>26379.705359999996</v>
      </c>
      <c r="H1503" s="2">
        <f t="shared" si="35"/>
        <v>0.38999999989755452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1942.09</v>
      </c>
      <c r="D1504" s="1">
        <v>0</v>
      </c>
      <c r="E1504" s="1">
        <v>0</v>
      </c>
      <c r="F1504" s="1">
        <v>0</v>
      </c>
      <c r="G1504" s="2">
        <f t="shared" si="34"/>
        <v>48.552250000000001</v>
      </c>
      <c r="H1504" s="2">
        <f t="shared" si="35"/>
        <v>8.9999999999918145E-2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29249.72</v>
      </c>
      <c r="D1509" s="1">
        <v>0</v>
      </c>
      <c r="E1509" s="1">
        <v>0</v>
      </c>
      <c r="F1509" s="1">
        <v>0</v>
      </c>
      <c r="G1509" s="2">
        <f t="shared" si="34"/>
        <v>877.49159999999995</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426154.25999999978</v>
      </c>
      <c r="D1517" s="1">
        <v>0</v>
      </c>
      <c r="E1517" s="1">
        <v>0</v>
      </c>
      <c r="F1517" s="1">
        <v>0</v>
      </c>
      <c r="G1517" s="2">
        <f t="shared" si="34"/>
        <v>16193.861879999991</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426154.26</v>
      </c>
      <c r="D1576" s="1">
        <v>0</v>
      </c>
      <c r="E1576" s="1">
        <v>0</v>
      </c>
      <c r="F1576" s="1">
        <v>0</v>
      </c>
      <c r="G1576" s="2">
        <f t="shared" si="34"/>
        <v>41336.963220000005</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63216.93</v>
      </c>
      <c r="D1577" s="1">
        <v>0</v>
      </c>
      <c r="E1577" s="1">
        <v>0</v>
      </c>
      <c r="F1577" s="1">
        <v>0</v>
      </c>
      <c r="G1577" s="2">
        <f t="shared" si="34"/>
        <v>6195.2591400000001</v>
      </c>
      <c r="H1577" s="2">
        <f t="shared" si="35"/>
        <v>6.9999999999708962E-2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362937.33</v>
      </c>
      <c r="D1578" s="1">
        <v>0</v>
      </c>
      <c r="E1578" s="1">
        <v>0</v>
      </c>
      <c r="F1578" s="1">
        <v>0</v>
      </c>
      <c r="G1578" s="2">
        <f t="shared" si="34"/>
        <v>35930.795670000007</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4567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4402427</v>
      </c>
      <c r="I16" s="172">
        <f>'PR-RAS'!E6</f>
        <v>4714912.54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4353060</v>
      </c>
      <c r="I17" s="172">
        <f>'PR-RAS'!E151</f>
        <v>4733879.16</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423</v>
      </c>
      <c r="I19" s="173">
        <f>'PR-RAS'!E646</f>
        <v>21619.520000000113</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78891</v>
      </c>
      <c r="I20" s="175">
        <f>BILANCA!E7</f>
        <v>166224.62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345339</v>
      </c>
      <c r="I21" s="177">
        <f>BILANCA!E68</f>
        <v>404534.74</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345762</v>
      </c>
      <c r="I22" s="177">
        <f>BILANCA!E176</f>
        <v>426154.25999999995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78468</v>
      </c>
      <c r="I23" s="179">
        <f>BILANCA!E237</f>
        <v>144605.1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4353060</v>
      </c>
      <c r="I28" s="181">
        <f>'RAS-funkcijski'!E141</f>
        <v>4736109.66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109940.66</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109940.66</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345762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426154.25999999978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426154.26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29"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4402427</v>
      </c>
      <c r="E6" s="53">
        <f>E7+E44+E50+E82+E106+E124+E133+E139</f>
        <v>4714912.54</v>
      </c>
      <c r="F6" s="54">
        <f t="shared" ref="F6:F131" si="0">IF(D6&lt;&gt;0,IF(E6/D6&gt;=100,"&gt;&gt;100",E6/D6*100),"-")</f>
        <v>107.09802888270492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4267</v>
      </c>
      <c r="E124" s="53">
        <f t="shared" si="27"/>
        <v>3286</v>
      </c>
      <c r="F124" s="54">
        <f t="shared" si="0"/>
        <v>77.009608624326219</v>
      </c>
    </row>
    <row r="125" spans="1:6" ht="12.75" customHeight="1" x14ac:dyDescent="0.2">
      <c r="A125" s="55">
        <v>661</v>
      </c>
      <c r="B125" s="88" t="s">
        <v>293</v>
      </c>
      <c r="C125" s="52" t="s">
        <v>294</v>
      </c>
      <c r="D125" s="53">
        <f t="shared" ref="D125:E125" si="28">SUM(D126:D127)</f>
        <v>4267</v>
      </c>
      <c r="E125" s="53">
        <f t="shared" si="28"/>
        <v>3286</v>
      </c>
      <c r="F125" s="54">
        <f t="shared" si="0"/>
        <v>77.009608624326219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4267</v>
      </c>
      <c r="E127" s="244">
        <v>3286</v>
      </c>
      <c r="F127" s="54">
        <f t="shared" si="0"/>
        <v>77.009608624326219</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4398160</v>
      </c>
      <c r="E133" s="53">
        <f t="shared" si="30"/>
        <v>4711626.54</v>
      </c>
      <c r="F133" s="54">
        <f t="shared" ref="F133:F223" si="31">IF(D133&lt;&gt;0,IF(E133/D133&gt;=100,"&gt;&gt;100",E133/D133*100),"-")</f>
        <v>107.12722001928078</v>
      </c>
    </row>
    <row r="134" spans="1:6" ht="24" x14ac:dyDescent="0.2">
      <c r="A134" s="55">
        <v>671</v>
      </c>
      <c r="B134" s="234" t="s">
        <v>311</v>
      </c>
      <c r="C134" s="52" t="s">
        <v>312</v>
      </c>
      <c r="D134" s="53">
        <f t="shared" ref="D134:E134" si="32">SUM(D135:D137)</f>
        <v>4398160</v>
      </c>
      <c r="E134" s="53">
        <f t="shared" si="32"/>
        <v>4711626.54</v>
      </c>
      <c r="F134" s="54">
        <f t="shared" si="31"/>
        <v>107.12722001928078</v>
      </c>
    </row>
    <row r="135" spans="1:6" ht="12.75" customHeight="1" x14ac:dyDescent="0.2">
      <c r="A135" s="55">
        <v>6711</v>
      </c>
      <c r="B135" s="87" t="s">
        <v>313</v>
      </c>
      <c r="C135" s="52" t="s">
        <v>314</v>
      </c>
      <c r="D135" s="244">
        <v>4398160</v>
      </c>
      <c r="E135" s="244">
        <v>4711626.54</v>
      </c>
      <c r="F135" s="54">
        <f t="shared" si="31"/>
        <v>107.12722001928078</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4353060</v>
      </c>
      <c r="E151" s="53">
        <f t="shared" si="35"/>
        <v>4733879.16</v>
      </c>
      <c r="F151" s="54">
        <f t="shared" si="31"/>
        <v>108.74830946506594</v>
      </c>
    </row>
    <row r="152" spans="1:6" ht="12.75" customHeight="1" x14ac:dyDescent="0.2">
      <c r="A152" s="55">
        <v>31</v>
      </c>
      <c r="B152" s="87" t="s">
        <v>346</v>
      </c>
      <c r="C152" s="52" t="s">
        <v>347</v>
      </c>
      <c r="D152" s="53">
        <f t="shared" ref="D152:E152" si="36">D153+D158+D159</f>
        <v>3406201</v>
      </c>
      <c r="E152" s="53">
        <f t="shared" si="36"/>
        <v>3606613.22</v>
      </c>
      <c r="F152" s="54">
        <f t="shared" si="31"/>
        <v>105.88374614416472</v>
      </c>
    </row>
    <row r="153" spans="1:6" ht="12.75" customHeight="1" x14ac:dyDescent="0.2">
      <c r="A153" s="55">
        <v>311</v>
      </c>
      <c r="B153" s="87" t="s">
        <v>348</v>
      </c>
      <c r="C153" s="52" t="s">
        <v>349</v>
      </c>
      <c r="D153" s="53">
        <f t="shared" ref="D153:E153" si="37">SUM(D154:D157)</f>
        <v>2859179</v>
      </c>
      <c r="E153" s="53">
        <f t="shared" si="37"/>
        <v>3033883.2600000002</v>
      </c>
      <c r="F153" s="54">
        <f t="shared" si="31"/>
        <v>106.11029459855435</v>
      </c>
    </row>
    <row r="154" spans="1:6" ht="12.75" customHeight="1" x14ac:dyDescent="0.2">
      <c r="A154" s="55">
        <v>3111</v>
      </c>
      <c r="B154" s="87" t="s">
        <v>350</v>
      </c>
      <c r="C154" s="52" t="s">
        <v>351</v>
      </c>
      <c r="D154" s="244">
        <v>2854216</v>
      </c>
      <c r="E154" s="244">
        <v>3024774.52</v>
      </c>
      <c r="F154" s="54">
        <f t="shared" si="31"/>
        <v>105.97566967601611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4963</v>
      </c>
      <c r="E156" s="244">
        <v>9108.74</v>
      </c>
      <c r="F156" s="54">
        <f t="shared" si="31"/>
        <v>183.53294378400159</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75257</v>
      </c>
      <c r="E158" s="244">
        <v>72139.17</v>
      </c>
      <c r="F158" s="54">
        <f t="shared" si="31"/>
        <v>95.857089705940979</v>
      </c>
    </row>
    <row r="159" spans="1:6" ht="12.75" customHeight="1" x14ac:dyDescent="0.2">
      <c r="A159" s="55">
        <v>313</v>
      </c>
      <c r="B159" s="87" t="s">
        <v>360</v>
      </c>
      <c r="C159" s="52" t="s">
        <v>361</v>
      </c>
      <c r="D159" s="53">
        <f t="shared" ref="D159:E159" si="38">SUM(D160:D162)</f>
        <v>471765</v>
      </c>
      <c r="E159" s="53">
        <f t="shared" si="38"/>
        <v>500590.79</v>
      </c>
      <c r="F159" s="54">
        <f t="shared" si="31"/>
        <v>106.1102010534906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471765</v>
      </c>
      <c r="E161" s="244">
        <v>500590.79</v>
      </c>
      <c r="F161" s="54">
        <f t="shared" si="31"/>
        <v>106.1102010534906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945365</v>
      </c>
      <c r="E163" s="53">
        <f t="shared" si="39"/>
        <v>1125323.8499999999</v>
      </c>
      <c r="F163" s="54">
        <f t="shared" si="31"/>
        <v>119.03591205513213</v>
      </c>
    </row>
    <row r="164" spans="1:6" ht="12.75" customHeight="1" x14ac:dyDescent="0.2">
      <c r="A164" s="55">
        <v>321</v>
      </c>
      <c r="B164" s="87" t="s">
        <v>369</v>
      </c>
      <c r="C164" s="52" t="s">
        <v>370</v>
      </c>
      <c r="D164" s="53">
        <f t="shared" ref="D164:E164" si="40">SUM(D165:D168)</f>
        <v>99880</v>
      </c>
      <c r="E164" s="53">
        <f t="shared" si="40"/>
        <v>103834.11</v>
      </c>
      <c r="F164" s="54">
        <f t="shared" si="31"/>
        <v>103.95886063275933</v>
      </c>
    </row>
    <row r="165" spans="1:6" ht="12.75" customHeight="1" x14ac:dyDescent="0.2">
      <c r="A165" s="55">
        <v>3211</v>
      </c>
      <c r="B165" s="87" t="s">
        <v>371</v>
      </c>
      <c r="C165" s="52" t="s">
        <v>372</v>
      </c>
      <c r="D165" s="244">
        <v>40151</v>
      </c>
      <c r="E165" s="244">
        <v>31260.02</v>
      </c>
      <c r="F165" s="54">
        <f t="shared" si="31"/>
        <v>77.856143059948693</v>
      </c>
    </row>
    <row r="166" spans="1:6" ht="12.75" customHeight="1" x14ac:dyDescent="0.2">
      <c r="A166" s="55">
        <v>3212</v>
      </c>
      <c r="B166" s="87" t="s">
        <v>373</v>
      </c>
      <c r="C166" s="52" t="s">
        <v>374</v>
      </c>
      <c r="D166" s="244">
        <v>58674</v>
      </c>
      <c r="E166" s="244">
        <v>72574.09</v>
      </c>
      <c r="F166" s="54">
        <f t="shared" si="31"/>
        <v>123.69037393053139</v>
      </c>
    </row>
    <row r="167" spans="1:6" ht="12.75" customHeight="1" x14ac:dyDescent="0.2">
      <c r="A167" s="55">
        <v>3213</v>
      </c>
      <c r="B167" s="87" t="s">
        <v>375</v>
      </c>
      <c r="C167" s="52" t="s">
        <v>376</v>
      </c>
      <c r="D167" s="244">
        <v>1055</v>
      </c>
      <c r="E167" s="244"/>
      <c r="F167" s="54">
        <f t="shared" si="31"/>
        <v>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91608</v>
      </c>
      <c r="E169" s="53">
        <f t="shared" si="41"/>
        <v>105716.93000000001</v>
      </c>
      <c r="F169" s="54">
        <f t="shared" si="31"/>
        <v>115.40141690682037</v>
      </c>
    </row>
    <row r="170" spans="1:6" ht="12.75" customHeight="1" x14ac:dyDescent="0.2">
      <c r="A170" s="55">
        <v>3221</v>
      </c>
      <c r="B170" s="87" t="s">
        <v>381</v>
      </c>
      <c r="C170" s="52" t="s">
        <v>382</v>
      </c>
      <c r="D170" s="244">
        <v>70225</v>
      </c>
      <c r="E170" s="244">
        <v>75192.66</v>
      </c>
      <c r="F170" s="54">
        <f t="shared" si="31"/>
        <v>107.07391954432184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20400</v>
      </c>
      <c r="E172" s="244">
        <v>29344.99</v>
      </c>
      <c r="F172" s="54">
        <f t="shared" si="31"/>
        <v>143.84799019607843</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983</v>
      </c>
      <c r="E174" s="244">
        <v>1179.28</v>
      </c>
      <c r="F174" s="54">
        <f t="shared" si="31"/>
        <v>119.9674465920651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738271</v>
      </c>
      <c r="E177" s="53">
        <f t="shared" si="42"/>
        <v>908232.55999999994</v>
      </c>
      <c r="F177" s="54">
        <f t="shared" si="31"/>
        <v>123.02156796081655</v>
      </c>
    </row>
    <row r="178" spans="1:6" ht="12.75" customHeight="1" x14ac:dyDescent="0.2">
      <c r="A178" s="55">
        <v>3231</v>
      </c>
      <c r="B178" s="87" t="s">
        <v>397</v>
      </c>
      <c r="C178" s="52" t="s">
        <v>398</v>
      </c>
      <c r="D178" s="244">
        <v>98759</v>
      </c>
      <c r="E178" s="244">
        <v>95434.59</v>
      </c>
      <c r="F178" s="54">
        <f t="shared" si="31"/>
        <v>96.633815652244351</v>
      </c>
    </row>
    <row r="179" spans="1:6" ht="12.75" customHeight="1" x14ac:dyDescent="0.2">
      <c r="A179" s="55">
        <v>3232</v>
      </c>
      <c r="B179" s="87" t="s">
        <v>399</v>
      </c>
      <c r="C179" s="52" t="s">
        <v>400</v>
      </c>
      <c r="D179" s="244">
        <v>4496</v>
      </c>
      <c r="E179" s="244">
        <v>1450</v>
      </c>
      <c r="F179" s="54">
        <f t="shared" si="31"/>
        <v>32.2508896797153</v>
      </c>
    </row>
    <row r="180" spans="1:6" ht="12.75" customHeight="1" x14ac:dyDescent="0.2">
      <c r="A180" s="55">
        <v>3233</v>
      </c>
      <c r="B180" s="87" t="s">
        <v>401</v>
      </c>
      <c r="C180" s="52" t="s">
        <v>402</v>
      </c>
      <c r="D180" s="244">
        <v>15732</v>
      </c>
      <c r="E180" s="244">
        <v>5589</v>
      </c>
      <c r="F180" s="54">
        <f t="shared" si="31"/>
        <v>35.526315789473685</v>
      </c>
    </row>
    <row r="181" spans="1:6" ht="12.75" customHeight="1" x14ac:dyDescent="0.2">
      <c r="A181" s="55">
        <v>3234</v>
      </c>
      <c r="B181" s="87" t="s">
        <v>403</v>
      </c>
      <c r="C181" s="52" t="s">
        <v>404</v>
      </c>
      <c r="D181" s="244">
        <v>9391</v>
      </c>
      <c r="E181" s="244">
        <v>7420.18</v>
      </c>
      <c r="F181" s="54">
        <f t="shared" si="31"/>
        <v>79.013736556277294</v>
      </c>
    </row>
    <row r="182" spans="1:6" ht="12.75" customHeight="1" x14ac:dyDescent="0.2">
      <c r="A182" s="55">
        <v>3235</v>
      </c>
      <c r="B182" s="87" t="s">
        <v>405</v>
      </c>
      <c r="C182" s="52" t="s">
        <v>406</v>
      </c>
      <c r="D182" s="244">
        <v>20380</v>
      </c>
      <c r="E182" s="244">
        <v>22315.21</v>
      </c>
      <c r="F182" s="54">
        <f t="shared" si="31"/>
        <v>109.49563297350342</v>
      </c>
    </row>
    <row r="183" spans="1:6" ht="12.75" customHeight="1" x14ac:dyDescent="0.2">
      <c r="A183" s="55">
        <v>3236</v>
      </c>
      <c r="B183" s="87" t="s">
        <v>407</v>
      </c>
      <c r="C183" s="52" t="s">
        <v>408</v>
      </c>
      <c r="D183" s="244">
        <v>4800</v>
      </c>
      <c r="E183" s="244">
        <v>1230</v>
      </c>
      <c r="F183" s="54">
        <f t="shared" si="31"/>
        <v>25.624999999999996</v>
      </c>
    </row>
    <row r="184" spans="1:6" ht="12.75" customHeight="1" x14ac:dyDescent="0.2">
      <c r="A184" s="55">
        <v>3237</v>
      </c>
      <c r="B184" s="87" t="s">
        <v>409</v>
      </c>
      <c r="C184" s="52" t="s">
        <v>410</v>
      </c>
      <c r="D184" s="244">
        <v>551213</v>
      </c>
      <c r="E184" s="244">
        <v>740743.58</v>
      </c>
      <c r="F184" s="54">
        <f t="shared" si="31"/>
        <v>134.38427250445835</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33500</v>
      </c>
      <c r="E186" s="244">
        <v>34050</v>
      </c>
      <c r="F186" s="54">
        <f t="shared" si="31"/>
        <v>101.64179104477611</v>
      </c>
    </row>
    <row r="187" spans="1:6" ht="12.75" customHeight="1" x14ac:dyDescent="0.2">
      <c r="A187" s="55">
        <v>324</v>
      </c>
      <c r="B187" s="87" t="s">
        <v>415</v>
      </c>
      <c r="C187" s="52" t="s">
        <v>416</v>
      </c>
      <c r="D187" s="244">
        <v>4341</v>
      </c>
      <c r="E187" s="244">
        <v>7177.6</v>
      </c>
      <c r="F187" s="54">
        <f t="shared" si="31"/>
        <v>165.34439069338862</v>
      </c>
    </row>
    <row r="188" spans="1:6" ht="12.75" customHeight="1" x14ac:dyDescent="0.2">
      <c r="A188" s="55">
        <v>329</v>
      </c>
      <c r="B188" s="87" t="s">
        <v>417</v>
      </c>
      <c r="C188" s="52" t="s">
        <v>418</v>
      </c>
      <c r="D188" s="53">
        <f t="shared" ref="D188:E188" si="43">SUM(D189:D195)</f>
        <v>11265</v>
      </c>
      <c r="E188" s="53">
        <f t="shared" si="43"/>
        <v>362.65</v>
      </c>
      <c r="F188" s="54">
        <f t="shared" si="31"/>
        <v>3.219263204616067</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10965</v>
      </c>
      <c r="E193" s="244"/>
      <c r="F193" s="54">
        <f t="shared" si="31"/>
        <v>0</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300</v>
      </c>
      <c r="E195" s="244">
        <v>362.65</v>
      </c>
      <c r="F195" s="54">
        <f t="shared" si="31"/>
        <v>120.88333333333333</v>
      </c>
    </row>
    <row r="196" spans="1:6" ht="12.75" customHeight="1" x14ac:dyDescent="0.2">
      <c r="A196" s="55">
        <v>34</v>
      </c>
      <c r="B196" s="234" t="s">
        <v>433</v>
      </c>
      <c r="C196" s="52" t="s">
        <v>434</v>
      </c>
      <c r="D196" s="53">
        <f t="shared" ref="D196:E196" si="44">D197+D202+D210</f>
        <v>1494</v>
      </c>
      <c r="E196" s="53">
        <f t="shared" si="44"/>
        <v>1942.09</v>
      </c>
      <c r="F196" s="54">
        <f t="shared" si="31"/>
        <v>129.99263721552879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1494</v>
      </c>
      <c r="E210" s="53">
        <f t="shared" si="47"/>
        <v>1942.09</v>
      </c>
      <c r="F210" s="54">
        <f t="shared" si="31"/>
        <v>129.99263721552879</v>
      </c>
    </row>
    <row r="211" spans="1:6" ht="12.75" customHeight="1" x14ac:dyDescent="0.2">
      <c r="A211" s="55">
        <v>3431</v>
      </c>
      <c r="B211" s="234" t="s">
        <v>463</v>
      </c>
      <c r="C211" s="52" t="s">
        <v>464</v>
      </c>
      <c r="D211" s="244">
        <v>1494</v>
      </c>
      <c r="E211" s="244">
        <v>1942.09</v>
      </c>
      <c r="F211" s="54">
        <f t="shared" si="31"/>
        <v>129.99263721552879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4353060</v>
      </c>
      <c r="E289" s="53">
        <f t="shared" si="79"/>
        <v>4733879.16</v>
      </c>
      <c r="F289" s="54">
        <f t="shared" si="76"/>
        <v>108.74830946506594</v>
      </c>
    </row>
    <row r="290" spans="1:6" ht="12.75" customHeight="1" x14ac:dyDescent="0.2">
      <c r="A290" s="55" t="s">
        <v>606</v>
      </c>
      <c r="B290" s="87" t="s">
        <v>617</v>
      </c>
      <c r="C290" s="52" t="s">
        <v>618</v>
      </c>
      <c r="D290" s="53">
        <f>IF(D6&gt;=D289,D6-D289,0)</f>
        <v>49367</v>
      </c>
      <c r="E290" s="53">
        <f>IF(E6&gt;=E289,E6-E289,0)</f>
        <v>0</v>
      </c>
      <c r="F290" s="54">
        <f t="shared" si="76"/>
        <v>0</v>
      </c>
    </row>
    <row r="291" spans="1:6" ht="12.75" customHeight="1" x14ac:dyDescent="0.2">
      <c r="A291" s="55" t="s">
        <v>606</v>
      </c>
      <c r="B291" s="87" t="s">
        <v>619</v>
      </c>
      <c r="C291" s="52" t="s">
        <v>620</v>
      </c>
      <c r="D291" s="53">
        <f>IF(D289&gt;=D6,D289-D6,0)</f>
        <v>0</v>
      </c>
      <c r="E291" s="53">
        <f>IF(E289&gt;=E6,E289-E6,0)</f>
        <v>18966.620000000112</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49790</v>
      </c>
      <c r="E293" s="244">
        <v>422.4</v>
      </c>
      <c r="F293" s="54">
        <f t="shared" si="76"/>
        <v>0.84836312512552725</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2230.5</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2230.5</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2230.5</v>
      </c>
      <c r="F369" s="54" t="str">
        <f t="shared" si="81"/>
        <v>-</v>
      </c>
    </row>
    <row r="370" spans="1:6" ht="12.75" customHeight="1" x14ac:dyDescent="0.2">
      <c r="A370" s="55">
        <v>4221</v>
      </c>
      <c r="B370" s="87" t="s">
        <v>672</v>
      </c>
      <c r="C370" s="52" t="s">
        <v>764</v>
      </c>
      <c r="D370" s="244"/>
      <c r="E370" s="244">
        <v>2230.5</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2230.5</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4402427</v>
      </c>
      <c r="E412" s="53">
        <f>E6+E298</f>
        <v>4714912.54</v>
      </c>
      <c r="F412" s="54">
        <f t="shared" si="81"/>
        <v>107.09802888270492</v>
      </c>
    </row>
    <row r="413" spans="1:6" ht="12.75" customHeight="1" x14ac:dyDescent="0.2">
      <c r="A413" s="55" t="s">
        <v>606</v>
      </c>
      <c r="B413" s="87" t="s">
        <v>829</v>
      </c>
      <c r="C413" s="52" t="s">
        <v>830</v>
      </c>
      <c r="D413" s="53">
        <f t="shared" ref="D413:E413" si="112">D289+D350</f>
        <v>4353060</v>
      </c>
      <c r="E413" s="53">
        <f t="shared" si="112"/>
        <v>4736109.66</v>
      </c>
      <c r="F413" s="54">
        <f t="shared" si="81"/>
        <v>108.79954928257365</v>
      </c>
    </row>
    <row r="414" spans="1:6" ht="12.75" customHeight="1" x14ac:dyDescent="0.2">
      <c r="A414" s="55" t="s">
        <v>606</v>
      </c>
      <c r="B414" s="87" t="s">
        <v>831</v>
      </c>
      <c r="C414" s="52" t="s">
        <v>832</v>
      </c>
      <c r="D414" s="53">
        <f t="shared" ref="D414:E414" si="113">IF(D412&gt;=D413,D412-D413,0)</f>
        <v>49367</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21197.120000000112</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49790</v>
      </c>
      <c r="E417" s="53">
        <f t="shared" si="116"/>
        <v>422.4</v>
      </c>
      <c r="F417" s="54">
        <f t="shared" si="81"/>
        <v>0.84836312512552725</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4402427</v>
      </c>
      <c r="E639" s="53">
        <f t="shared" si="180"/>
        <v>4714912.54</v>
      </c>
      <c r="F639" s="54">
        <f t="shared" si="119"/>
        <v>107.09802888270492</v>
      </c>
    </row>
    <row r="640" spans="1:6" ht="12.75" customHeight="1" x14ac:dyDescent="0.2">
      <c r="A640" s="55" t="s">
        <v>606</v>
      </c>
      <c r="B640" s="87" t="s">
        <v>1275</v>
      </c>
      <c r="C640" s="52" t="s">
        <v>1276</v>
      </c>
      <c r="D640" s="53">
        <f t="shared" ref="D640:E640" si="181">D413+D528</f>
        <v>4353060</v>
      </c>
      <c r="E640" s="53">
        <f t="shared" si="181"/>
        <v>4736109.66</v>
      </c>
      <c r="F640" s="54">
        <f t="shared" si="119"/>
        <v>108.79954928257365</v>
      </c>
    </row>
    <row r="641" spans="1:6" ht="12.75" customHeight="1" x14ac:dyDescent="0.2">
      <c r="A641" s="55" t="s">
        <v>606</v>
      </c>
      <c r="B641" s="87" t="s">
        <v>1277</v>
      </c>
      <c r="C641" s="52" t="s">
        <v>1278</v>
      </c>
      <c r="D641" s="53">
        <f t="shared" ref="D641:E641" si="182">IF(D639&gt;=D640,D639-D640,0)</f>
        <v>49367</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21197.120000000112</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49790</v>
      </c>
      <c r="E644" s="53">
        <f t="shared" si="185"/>
        <v>422.4</v>
      </c>
      <c r="F644" s="54">
        <f t="shared" si="119"/>
        <v>0.84836312512552725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423</v>
      </c>
      <c r="E646" s="53">
        <f t="shared" si="187"/>
        <v>21619.520000000113</v>
      </c>
      <c r="F646" s="54">
        <f t="shared" si="119"/>
        <v>5110.9976359338325</v>
      </c>
    </row>
    <row r="647" spans="1:6" ht="24" x14ac:dyDescent="0.2">
      <c r="A647" s="57" t="s">
        <v>1289</v>
      </c>
      <c r="B647" s="235" t="s">
        <v>1290</v>
      </c>
      <c r="C647" s="58" t="s">
        <v>1289</v>
      </c>
      <c r="D647" s="245">
        <v>291894</v>
      </c>
      <c r="E647" s="245">
        <v>329023.33</v>
      </c>
      <c r="F647" s="59">
        <f t="shared" si="119"/>
        <v>112.7201415582369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33094</v>
      </c>
      <c r="E649" s="244">
        <v>7321.76</v>
      </c>
      <c r="F649" s="54">
        <f t="shared" ref="F649:F724" si="188">IF(D649&lt;&gt;0,IF(E649/D649&gt;=100,"&gt;&gt;100",E649/D649*100),"-")</f>
        <v>22.124131262464498</v>
      </c>
    </row>
    <row r="650" spans="1:6" ht="12.75" customHeight="1" x14ac:dyDescent="0.2">
      <c r="A650" s="55" t="s">
        <v>1294</v>
      </c>
      <c r="B650" s="87" t="s">
        <v>1295</v>
      </c>
      <c r="C650" s="52" t="s">
        <v>1294</v>
      </c>
      <c r="D650" s="244">
        <v>4431464</v>
      </c>
      <c r="E650" s="244">
        <v>4780043.46</v>
      </c>
      <c r="F650" s="54">
        <f t="shared" si="188"/>
        <v>107.86601132266898</v>
      </c>
    </row>
    <row r="651" spans="1:6" ht="12.75" customHeight="1" x14ac:dyDescent="0.2">
      <c r="A651" s="55" t="s">
        <v>1296</v>
      </c>
      <c r="B651" s="87" t="s">
        <v>1297</v>
      </c>
      <c r="C651" s="52" t="s">
        <v>1296</v>
      </c>
      <c r="D651" s="244">
        <v>4457236</v>
      </c>
      <c r="E651" s="244">
        <v>4775070.71</v>
      </c>
      <c r="F651" s="54">
        <f t="shared" si="188"/>
        <v>107.13075794057123</v>
      </c>
    </row>
    <row r="652" spans="1:6" ht="24" x14ac:dyDescent="0.2">
      <c r="A652" s="55">
        <v>11</v>
      </c>
      <c r="B652" s="87" t="s">
        <v>1298</v>
      </c>
      <c r="C652" s="52" t="s">
        <v>1299</v>
      </c>
      <c r="D652" s="53">
        <f t="shared" ref="D652:E652" si="189">+D649+D650-D651</f>
        <v>7322</v>
      </c>
      <c r="E652" s="53">
        <f t="shared" si="189"/>
        <v>12294.509999999776</v>
      </c>
      <c r="F652" s="54">
        <f t="shared" si="188"/>
        <v>167.91190931439192</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23</v>
      </c>
      <c r="E654" s="264">
        <v>26</v>
      </c>
      <c r="F654" s="54">
        <f t="shared" si="188"/>
        <v>113.04347826086956</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22</v>
      </c>
      <c r="E656" s="264">
        <v>24</v>
      </c>
      <c r="F656" s="54">
        <f t="shared" si="188"/>
        <v>109.09090909090908</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3748</v>
      </c>
      <c r="E717" s="244">
        <v>3702.87</v>
      </c>
      <c r="F717" s="54">
        <f t="shared" si="188"/>
        <v>98.795891141942377</v>
      </c>
    </row>
    <row r="718" spans="1:6" ht="12.75" customHeight="1" x14ac:dyDescent="0.2">
      <c r="A718" s="55">
        <v>32121</v>
      </c>
      <c r="B718" s="87" t="s">
        <v>1413</v>
      </c>
      <c r="C718" s="52" t="s">
        <v>1414</v>
      </c>
      <c r="D718" s="244">
        <v>58674</v>
      </c>
      <c r="E718" s="244">
        <v>72574.09</v>
      </c>
      <c r="F718" s="54">
        <f t="shared" si="188"/>
        <v>123.69037393053139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880</v>
      </c>
      <c r="E720" s="244">
        <v>350</v>
      </c>
      <c r="F720" s="54">
        <f t="shared" si="188"/>
        <v>39.772727272727273</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6328</v>
      </c>
      <c r="E722" s="244">
        <v>3904.92</v>
      </c>
      <c r="F722" s="54">
        <f t="shared" si="188"/>
        <v>61.708596713021493</v>
      </c>
    </row>
    <row r="723" spans="1:6" ht="12.75" customHeight="1" x14ac:dyDescent="0.2">
      <c r="A723" s="55" t="s">
        <v>1423</v>
      </c>
      <c r="B723" s="87" t="s">
        <v>1424</v>
      </c>
      <c r="C723" s="52" t="s">
        <v>1423</v>
      </c>
      <c r="D723" s="244">
        <v>101970</v>
      </c>
      <c r="E723" s="244">
        <v>78524.039999999994</v>
      </c>
      <c r="F723" s="54">
        <f t="shared" si="188"/>
        <v>77.00700205942924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5" workbookViewId="0">
      <selection activeCell="E188" sqref="E1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424230</v>
      </c>
      <c r="E6" s="231">
        <f t="shared" si="0"/>
        <v>570759.36</v>
      </c>
      <c r="F6" s="232">
        <f t="shared" ref="F6:F260" si="1">IF(D6&gt;0,IF(E6/D6&gt;=100,"&gt;&gt;100",E6/D6*100),"-")</f>
        <v>134.54007495933809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78891</v>
      </c>
      <c r="E7" s="106">
        <f t="shared" si="2"/>
        <v>166224.62</v>
      </c>
      <c r="F7" s="95">
        <f t="shared" si="1"/>
        <v>210.70162629450761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78891</v>
      </c>
      <c r="E12" s="106">
        <f t="shared" si="3"/>
        <v>166224.62</v>
      </c>
      <c r="F12" s="95">
        <f t="shared" si="1"/>
        <v>210.70162629450761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71712</v>
      </c>
      <c r="E13" s="106">
        <f t="shared" si="4"/>
        <v>70698.930000000008</v>
      </c>
      <c r="F13" s="95">
        <f t="shared" si="1"/>
        <v>98.587307563587686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80992</v>
      </c>
      <c r="E15" s="249">
        <v>80991.66</v>
      </c>
      <c r="F15" s="95">
        <f t="shared" si="1"/>
        <v>99.999580205452403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9280</v>
      </c>
      <c r="E18" s="249">
        <v>10292.73</v>
      </c>
      <c r="F18" s="95">
        <f t="shared" si="1"/>
        <v>110.91303879310344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7179</v>
      </c>
      <c r="E19" s="106">
        <f t="shared" si="5"/>
        <v>36868.559999999998</v>
      </c>
      <c r="F19" s="95">
        <f t="shared" si="1"/>
        <v>513.56122022565819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178189</v>
      </c>
      <c r="E20" s="249">
        <v>361733.88</v>
      </c>
      <c r="F20" s="95">
        <f t="shared" si="1"/>
        <v>203.00572987109194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13394</v>
      </c>
      <c r="E21" s="249">
        <v>16421.009999999998</v>
      </c>
      <c r="F21" s="95">
        <f t="shared" si="1"/>
        <v>122.59974615499476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184404</v>
      </c>
      <c r="E28" s="249">
        <v>341286.33</v>
      </c>
      <c r="F28" s="95">
        <f t="shared" si="1"/>
        <v>185.0753400143164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58657.129999999976</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293285.71999999997</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234628.59</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21803</v>
      </c>
      <c r="E54" s="249">
        <v>22982.47</v>
      </c>
      <c r="F54" s="95">
        <f t="shared" si="1"/>
        <v>105.40966839425766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21803</v>
      </c>
      <c r="E55" s="249">
        <v>22982.47</v>
      </c>
      <c r="F55" s="95">
        <f t="shared" si="1"/>
        <v>105.40966839425766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345339</v>
      </c>
      <c r="E68" s="106">
        <f t="shared" si="13"/>
        <v>404534.74</v>
      </c>
      <c r="F68" s="95">
        <f t="shared" si="1"/>
        <v>117.14134227527153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7322</v>
      </c>
      <c r="E69" s="106">
        <f t="shared" si="14"/>
        <v>12294.51</v>
      </c>
      <c r="F69" s="95">
        <f t="shared" si="1"/>
        <v>167.91190931439496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7322</v>
      </c>
      <c r="E70" s="106">
        <f t="shared" si="15"/>
        <v>12294.51</v>
      </c>
      <c r="F70" s="95">
        <f t="shared" si="1"/>
        <v>167.91190931439496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7322</v>
      </c>
      <c r="E72" s="249">
        <v>12294.51</v>
      </c>
      <c r="F72" s="95">
        <f t="shared" si="1"/>
        <v>167.91190931439496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46123</v>
      </c>
      <c r="E78" s="106">
        <f>E79+SUM(E82:E84)-E85+E86</f>
        <v>63216.9</v>
      </c>
      <c r="F78" s="95">
        <f t="shared" si="1"/>
        <v>137.06155280445765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46123</v>
      </c>
      <c r="E86" s="249">
        <v>63216.9</v>
      </c>
      <c r="F86" s="95">
        <f t="shared" si="1"/>
        <v>137.06155280445765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291894</v>
      </c>
      <c r="E170" s="106">
        <f t="shared" si="29"/>
        <v>329023.33</v>
      </c>
      <c r="F170" s="95">
        <f t="shared" si="1"/>
        <v>112.7201415582369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291894</v>
      </c>
      <c r="E173" s="249">
        <v>329023.33</v>
      </c>
      <c r="F173" s="95">
        <f t="shared" si="1"/>
        <v>112.7201415582369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424230</v>
      </c>
      <c r="E175" s="106">
        <f t="shared" si="30"/>
        <v>570759.36</v>
      </c>
      <c r="F175" s="95">
        <f t="shared" si="1"/>
        <v>134.54007495933809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345762</v>
      </c>
      <c r="E176" s="106">
        <f t="shared" si="31"/>
        <v>426154.25999999995</v>
      </c>
      <c r="F176" s="95">
        <f t="shared" si="1"/>
        <v>123.25075051625105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345762</v>
      </c>
      <c r="E177" s="106">
        <f t="shared" si="32"/>
        <v>426154.25999999995</v>
      </c>
      <c r="F177" s="95">
        <f t="shared" si="1"/>
        <v>123.25075051625105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285484</v>
      </c>
      <c r="E178" s="249">
        <v>322491.96999999997</v>
      </c>
      <c r="F178" s="95">
        <f t="shared" si="1"/>
        <v>112.96323786972297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14155</v>
      </c>
      <c r="E179" s="249">
        <v>40445.360000000001</v>
      </c>
      <c r="F179" s="95">
        <f t="shared" si="1"/>
        <v>285.73196750264924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46123</v>
      </c>
      <c r="E188" s="249">
        <v>63216.93</v>
      </c>
      <c r="F188" s="95">
        <f t="shared" si="1"/>
        <v>137.06161784792837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78468</v>
      </c>
      <c r="E237" s="106">
        <f t="shared" si="41"/>
        <v>144605.1</v>
      </c>
      <c r="F237" s="95">
        <f t="shared" si="1"/>
        <v>184.28544119896009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78891</v>
      </c>
      <c r="E238" s="106">
        <f t="shared" si="42"/>
        <v>166224.62</v>
      </c>
      <c r="F238" s="95">
        <f t="shared" si="1"/>
        <v>210.70162629450761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78891</v>
      </c>
      <c r="E239" s="106">
        <f t="shared" si="43"/>
        <v>166224.62</v>
      </c>
      <c r="F239" s="95">
        <f t="shared" si="1"/>
        <v>210.70162629450761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78891</v>
      </c>
      <c r="E240" s="249">
        <v>166224.62</v>
      </c>
      <c r="F240" s="95">
        <f t="shared" si="1"/>
        <v>210.70162629450761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-423</v>
      </c>
      <c r="E245" s="106">
        <f t="shared" si="45"/>
        <v>-21619.52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423</v>
      </c>
      <c r="E250" s="106">
        <f t="shared" si="47"/>
        <v>21619.52</v>
      </c>
      <c r="F250" s="95">
        <f t="shared" si="1"/>
        <v>5110.9976359338061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423</v>
      </c>
      <c r="E251" s="249">
        <v>21619.52</v>
      </c>
      <c r="F251" s="95">
        <f t="shared" si="1"/>
        <v>5110.9976359338061</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502175</v>
      </c>
      <c r="E259" s="106">
        <f t="shared" si="49"/>
        <v>502175.21</v>
      </c>
      <c r="F259" s="95">
        <f t="shared" si="1"/>
        <v>100.0000418180913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502175</v>
      </c>
      <c r="E260" s="250">
        <v>502175.21</v>
      </c>
      <c r="F260" s="99">
        <f t="shared" si="1"/>
        <v>100.0000418180913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46123</v>
      </c>
      <c r="E268" s="249">
        <v>63216.9</v>
      </c>
      <c r="F268" s="95">
        <f t="shared" si="50"/>
        <v>137.06155280445765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629</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345133</v>
      </c>
      <c r="E288" s="249">
        <v>426154.26</v>
      </c>
      <c r="F288" s="95">
        <f t="shared" si="50"/>
        <v>123.47537326190195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46123</v>
      </c>
      <c r="E302" s="249">
        <v>63216.93</v>
      </c>
      <c r="F302" s="95">
        <f t="shared" si="50"/>
        <v>137.06161784792837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32" sqref="E3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4353060</v>
      </c>
      <c r="E28" s="83">
        <f t="shared" si="6"/>
        <v>4736109.66</v>
      </c>
      <c r="F28" s="65">
        <f t="shared" si="1"/>
        <v>108.79954928257365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4353060</v>
      </c>
      <c r="E31" s="251">
        <v>4736109.66</v>
      </c>
      <c r="F31" s="65">
        <f t="shared" si="1"/>
        <v>108.79954928257365</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4353060</v>
      </c>
      <c r="E141" s="108">
        <f t="shared" si="28"/>
        <v>4736109.66</v>
      </c>
      <c r="F141" s="84">
        <f t="shared" si="1"/>
        <v>108.79954928257365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109940.66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109940.66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109940.66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109940.66</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29" sqref="D2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345762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4863695.1099999994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4863695.1099999994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3689964.57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1125444.77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1942.09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46343.68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4783302.8499999996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4783302.8499999996</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3652956.65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1099154.3899999999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1942.09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29249.72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426154.25999999978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426154.26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63216.93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362937.33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4567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Vuletić</cp:lastModifiedBy>
  <cp:lastPrinted>2023-01-27T08:29:30Z</cp:lastPrinted>
  <dcterms:created xsi:type="dcterms:W3CDTF">2022-04-01T05:14:30Z</dcterms:created>
  <dcterms:modified xsi:type="dcterms:W3CDTF">2023-02-07T10:54:26Z</dcterms:modified>
</cp:coreProperties>
</file>