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strkalj\Desktop\HELENA\IZVJEŠTAJ O IZVRŠENJU\Izvještaj o izvršenju FP 2023\Izvršenje ODO\"/>
    </mc:Choice>
  </mc:AlternateContent>
  <xr:revisionPtr revIDLastSave="0" documentId="13_ncr:1_{B199D85B-46A6-4BFD-9819-BFDA053F278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  <sheet name="List1" sheetId="13" r:id="rId8"/>
  </sheets>
  <definedNames>
    <definedName name="_xlnm.Print_Area" localSheetId="1">' Račun prihoda i rashoda'!$A$1:$S$164</definedName>
    <definedName name="_xlnm.Print_Area" localSheetId="6">'Posebni dio'!$A$1:$C$97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3" l="1"/>
  <c r="F96" i="13" s="1"/>
  <c r="D96" i="13"/>
  <c r="D95" i="13" s="1"/>
  <c r="D94" i="13" s="1"/>
  <c r="D93" i="13" s="1"/>
  <c r="D9" i="13" s="1"/>
  <c r="C96" i="13"/>
  <c r="C95" i="13" s="1"/>
  <c r="C94" i="13" s="1"/>
  <c r="C93" i="13" s="1"/>
  <c r="C9" i="13" s="1"/>
  <c r="E89" i="13"/>
  <c r="F89" i="13" s="1"/>
  <c r="D89" i="13"/>
  <c r="C89" i="13"/>
  <c r="C88" i="13" s="1"/>
  <c r="C87" i="13" s="1"/>
  <c r="D88" i="13"/>
  <c r="D87" i="13" s="1"/>
  <c r="E85" i="13"/>
  <c r="F85" i="13" s="1"/>
  <c r="D85" i="13"/>
  <c r="C85" i="13"/>
  <c r="F82" i="13"/>
  <c r="E82" i="13"/>
  <c r="D82" i="13"/>
  <c r="D77" i="13" s="1"/>
  <c r="D76" i="13" s="1"/>
  <c r="C82" i="13"/>
  <c r="E78" i="13"/>
  <c r="F78" i="13" s="1"/>
  <c r="D78" i="13"/>
  <c r="C78" i="13"/>
  <c r="C77" i="13"/>
  <c r="C76" i="13" s="1"/>
  <c r="C75" i="13" s="1"/>
  <c r="C8" i="13" s="1"/>
  <c r="E73" i="13"/>
  <c r="F73" i="13" s="1"/>
  <c r="D73" i="13"/>
  <c r="C73" i="13"/>
  <c r="C72" i="13" s="1"/>
  <c r="D72" i="13"/>
  <c r="F71" i="13"/>
  <c r="F70" i="13"/>
  <c r="E70" i="13"/>
  <c r="D70" i="13"/>
  <c r="C70" i="13"/>
  <c r="E66" i="13"/>
  <c r="F66" i="13" s="1"/>
  <c r="D66" i="13"/>
  <c r="D65" i="13" s="1"/>
  <c r="D64" i="13" s="1"/>
  <c r="C66" i="13"/>
  <c r="C65" i="13" s="1"/>
  <c r="E65" i="13"/>
  <c r="E61" i="13"/>
  <c r="F61" i="13" s="1"/>
  <c r="D61" i="13"/>
  <c r="C61" i="13"/>
  <c r="E59" i="13"/>
  <c r="E58" i="13" s="1"/>
  <c r="D59" i="13"/>
  <c r="D58" i="13" s="1"/>
  <c r="C59" i="13"/>
  <c r="C58" i="13" s="1"/>
  <c r="E50" i="13"/>
  <c r="F50" i="13" s="1"/>
  <c r="D50" i="13"/>
  <c r="C50" i="13"/>
  <c r="E48" i="13"/>
  <c r="F48" i="13" s="1"/>
  <c r="D48" i="13"/>
  <c r="C48" i="13"/>
  <c r="F38" i="13"/>
  <c r="E38" i="13"/>
  <c r="D38" i="13"/>
  <c r="C38" i="13"/>
  <c r="E31" i="13"/>
  <c r="F31" i="13" s="1"/>
  <c r="D31" i="13"/>
  <c r="C31" i="13"/>
  <c r="E26" i="13"/>
  <c r="E25" i="13" s="1"/>
  <c r="D26" i="13"/>
  <c r="D25" i="13" s="1"/>
  <c r="C26" i="13"/>
  <c r="C25" i="13" s="1"/>
  <c r="E21" i="13"/>
  <c r="F21" i="13" s="1"/>
  <c r="D21" i="13"/>
  <c r="D15" i="13" s="1"/>
  <c r="C21" i="13"/>
  <c r="C15" i="13" s="1"/>
  <c r="C14" i="13" s="1"/>
  <c r="E19" i="13"/>
  <c r="E15" i="13" s="1"/>
  <c r="D19" i="13"/>
  <c r="C19" i="13"/>
  <c r="F16" i="13"/>
  <c r="E16" i="13"/>
  <c r="D16" i="13"/>
  <c r="C16" i="13"/>
  <c r="F15" i="13" l="1"/>
  <c r="E14" i="13"/>
  <c r="D14" i="13"/>
  <c r="D13" i="13" s="1"/>
  <c r="D7" i="13" s="1"/>
  <c r="E64" i="13"/>
  <c r="F64" i="13" s="1"/>
  <c r="F58" i="13"/>
  <c r="C64" i="13"/>
  <c r="C13" i="13" s="1"/>
  <c r="C7" i="13" s="1"/>
  <c r="F25" i="13"/>
  <c r="D75" i="13"/>
  <c r="D8" i="13" s="1"/>
  <c r="F19" i="13"/>
  <c r="F26" i="13"/>
  <c r="F59" i="13"/>
  <c r="F65" i="13"/>
  <c r="E72" i="13"/>
  <c r="F72" i="13" s="1"/>
  <c r="E88" i="13"/>
  <c r="E77" i="13"/>
  <c r="E95" i="13"/>
  <c r="J81" i="3"/>
  <c r="F77" i="13" l="1"/>
  <c r="E76" i="13"/>
  <c r="F88" i="13"/>
  <c r="E87" i="13"/>
  <c r="F87" i="13" s="1"/>
  <c r="E13" i="13"/>
  <c r="F14" i="13"/>
  <c r="F95" i="13"/>
  <c r="E94" i="13"/>
  <c r="D70" i="12"/>
  <c r="F13" i="13" l="1"/>
  <c r="E7" i="13"/>
  <c r="F7" i="13" s="1"/>
  <c r="E93" i="13"/>
  <c r="F94" i="13"/>
  <c r="E75" i="13"/>
  <c r="F76" i="13"/>
  <c r="F75" i="13" l="1"/>
  <c r="E8" i="13"/>
  <c r="F8" i="13" s="1"/>
  <c r="F93" i="13"/>
  <c r="E9" i="13"/>
  <c r="F9" i="13" s="1"/>
  <c r="E96" i="12"/>
  <c r="F96" i="12" s="1"/>
  <c r="D96" i="12"/>
  <c r="C96" i="12"/>
  <c r="E95" i="12"/>
  <c r="F95" i="12" s="1"/>
  <c r="D95" i="12"/>
  <c r="C95" i="12"/>
  <c r="E94" i="12"/>
  <c r="D94" i="12"/>
  <c r="C94" i="12"/>
  <c r="E93" i="12"/>
  <c r="D93" i="12"/>
  <c r="D9" i="12" s="1"/>
  <c r="C93" i="12"/>
  <c r="E89" i="12"/>
  <c r="F89" i="12" s="1"/>
  <c r="D89" i="12"/>
  <c r="C89" i="12"/>
  <c r="D88" i="12"/>
  <c r="C88" i="12"/>
  <c r="D87" i="12"/>
  <c r="C87" i="12"/>
  <c r="E85" i="12"/>
  <c r="D85" i="12"/>
  <c r="C85" i="12"/>
  <c r="E82" i="12"/>
  <c r="F82" i="12" s="1"/>
  <c r="D82" i="12"/>
  <c r="C82" i="12"/>
  <c r="E78" i="12"/>
  <c r="D78" i="12"/>
  <c r="C78" i="12"/>
  <c r="E73" i="12"/>
  <c r="F73" i="12" s="1"/>
  <c r="D73" i="12"/>
  <c r="D72" i="12" s="1"/>
  <c r="C73" i="12"/>
  <c r="C72" i="12" s="1"/>
  <c r="E72" i="12"/>
  <c r="F71" i="12"/>
  <c r="E70" i="12"/>
  <c r="F70" i="12" s="1"/>
  <c r="C70" i="12"/>
  <c r="E66" i="12"/>
  <c r="D66" i="12"/>
  <c r="D65" i="12" s="1"/>
  <c r="C66" i="12"/>
  <c r="E61" i="12"/>
  <c r="D61" i="12"/>
  <c r="C61" i="12"/>
  <c r="E59" i="12"/>
  <c r="D59" i="12"/>
  <c r="C59" i="12"/>
  <c r="E50" i="12"/>
  <c r="F50" i="12" s="1"/>
  <c r="D50" i="12"/>
  <c r="C50" i="12"/>
  <c r="E48" i="12"/>
  <c r="D48" i="12"/>
  <c r="C48" i="12"/>
  <c r="E38" i="12"/>
  <c r="D38" i="12"/>
  <c r="C38" i="12"/>
  <c r="E31" i="12"/>
  <c r="D31" i="12"/>
  <c r="C31" i="12"/>
  <c r="E26" i="12"/>
  <c r="F26" i="12" s="1"/>
  <c r="D26" i="12"/>
  <c r="C26" i="12"/>
  <c r="E21" i="12"/>
  <c r="D21" i="12"/>
  <c r="C21" i="12"/>
  <c r="E19" i="12"/>
  <c r="D19" i="12"/>
  <c r="C19" i="12"/>
  <c r="E16" i="12"/>
  <c r="D16" i="12"/>
  <c r="C16" i="12"/>
  <c r="E9" i="12"/>
  <c r="C9" i="12"/>
  <c r="F93" i="12" l="1"/>
  <c r="F94" i="12"/>
  <c r="C77" i="12"/>
  <c r="C76" i="12" s="1"/>
  <c r="C75" i="12" s="1"/>
  <c r="C8" i="12" s="1"/>
  <c r="D77" i="12"/>
  <c r="D76" i="12" s="1"/>
  <c r="D75" i="12" s="1"/>
  <c r="D8" i="12" s="1"/>
  <c r="E77" i="12"/>
  <c r="E76" i="12" s="1"/>
  <c r="F85" i="12"/>
  <c r="E88" i="12"/>
  <c r="E65" i="12"/>
  <c r="E64" i="12" s="1"/>
  <c r="E58" i="12"/>
  <c r="E25" i="12"/>
  <c r="E15" i="12"/>
  <c r="F77" i="12"/>
  <c r="F78" i="12"/>
  <c r="F72" i="12"/>
  <c r="F66" i="12"/>
  <c r="D64" i="12"/>
  <c r="D58" i="12"/>
  <c r="F61" i="12"/>
  <c r="F59" i="12"/>
  <c r="F48" i="12"/>
  <c r="F38" i="12"/>
  <c r="F31" i="12"/>
  <c r="D25" i="12"/>
  <c r="F21" i="12"/>
  <c r="F19" i="12"/>
  <c r="D15" i="12"/>
  <c r="F16" i="12"/>
  <c r="C65" i="12"/>
  <c r="C64" i="12" s="1"/>
  <c r="C58" i="12"/>
  <c r="C25" i="12"/>
  <c r="C15" i="12"/>
  <c r="F9" i="12"/>
  <c r="F64" i="12" l="1"/>
  <c r="F88" i="12"/>
  <c r="E87" i="12"/>
  <c r="F87" i="12" s="1"/>
  <c r="F58" i="12"/>
  <c r="F65" i="12"/>
  <c r="F76" i="12"/>
  <c r="E14" i="12"/>
  <c r="E13" i="12" s="1"/>
  <c r="E7" i="12" s="1"/>
  <c r="F25" i="12"/>
  <c r="F15" i="12"/>
  <c r="D14" i="12"/>
  <c r="C14" i="12"/>
  <c r="C13" i="12" s="1"/>
  <c r="C7" i="12" s="1"/>
  <c r="L74" i="3"/>
  <c r="L39" i="3"/>
  <c r="L36" i="3"/>
  <c r="K86" i="3"/>
  <c r="K74" i="3"/>
  <c r="K62" i="3"/>
  <c r="K30" i="3"/>
  <c r="K27" i="3"/>
  <c r="K19" i="3"/>
  <c r="H85" i="3"/>
  <c r="H84" i="3" s="1"/>
  <c r="H86" i="3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I79" i="3" s="1"/>
  <c r="J80" i="3"/>
  <c r="J79" i="3" s="1"/>
  <c r="H74" i="3"/>
  <c r="I74" i="3"/>
  <c r="J74" i="3"/>
  <c r="G74" i="3"/>
  <c r="H71" i="3"/>
  <c r="I71" i="3"/>
  <c r="I70" i="3" s="1"/>
  <c r="J71" i="3"/>
  <c r="J70" i="3" s="1"/>
  <c r="G71" i="3"/>
  <c r="G70" i="3" s="1"/>
  <c r="I56" i="3"/>
  <c r="J56" i="3"/>
  <c r="K56" i="3" s="1"/>
  <c r="G56" i="3"/>
  <c r="H62" i="3"/>
  <c r="I62" i="3"/>
  <c r="J62" i="3"/>
  <c r="L62" i="3" s="1"/>
  <c r="G62" i="3"/>
  <c r="H57" i="3"/>
  <c r="H56" i="3" s="1"/>
  <c r="I57" i="3"/>
  <c r="J57" i="3"/>
  <c r="K57" i="3" s="1"/>
  <c r="G57" i="3"/>
  <c r="I47" i="3"/>
  <c r="J47" i="3"/>
  <c r="K47" i="3" s="1"/>
  <c r="G47" i="3"/>
  <c r="H48" i="3"/>
  <c r="H47" i="3" s="1"/>
  <c r="I48" i="3"/>
  <c r="J48" i="3"/>
  <c r="K48" i="3" s="1"/>
  <c r="G48" i="3"/>
  <c r="H42" i="3"/>
  <c r="I42" i="3"/>
  <c r="J42" i="3"/>
  <c r="K42" i="3" s="1"/>
  <c r="G42" i="3"/>
  <c r="H39" i="3"/>
  <c r="I39" i="3"/>
  <c r="J39" i="3"/>
  <c r="K39" i="3" s="1"/>
  <c r="G39" i="3"/>
  <c r="H36" i="3"/>
  <c r="I36" i="3"/>
  <c r="J36" i="3"/>
  <c r="K36" i="3" s="1"/>
  <c r="G36" i="3"/>
  <c r="H33" i="3"/>
  <c r="I33" i="3"/>
  <c r="J33" i="3"/>
  <c r="L33" i="3" s="1"/>
  <c r="G33" i="3"/>
  <c r="H30" i="3"/>
  <c r="I30" i="3"/>
  <c r="J30" i="3"/>
  <c r="L30" i="3" s="1"/>
  <c r="G30" i="3"/>
  <c r="H27" i="3"/>
  <c r="I27" i="3"/>
  <c r="J27" i="3"/>
  <c r="L27" i="3" s="1"/>
  <c r="G27" i="3"/>
  <c r="H24" i="3"/>
  <c r="I24" i="3"/>
  <c r="J24" i="3"/>
  <c r="L24" i="3" s="1"/>
  <c r="G24" i="3"/>
  <c r="K24" i="3" s="1"/>
  <c r="H19" i="3"/>
  <c r="I19" i="3"/>
  <c r="J19" i="3"/>
  <c r="L19" i="3" s="1"/>
  <c r="G19" i="3"/>
  <c r="H16" i="3"/>
  <c r="H15" i="3" s="1"/>
  <c r="I16" i="3"/>
  <c r="I15" i="3" s="1"/>
  <c r="J16" i="3"/>
  <c r="K16" i="3" s="1"/>
  <c r="G16" i="3"/>
  <c r="G15" i="3" s="1"/>
  <c r="J12" i="3"/>
  <c r="H13" i="3"/>
  <c r="H12" i="3" s="1"/>
  <c r="I13" i="3"/>
  <c r="I12" i="3" s="1"/>
  <c r="J13" i="3"/>
  <c r="K13" i="3" s="1"/>
  <c r="G13" i="3"/>
  <c r="G12" i="3" s="1"/>
  <c r="L12" i="3" l="1"/>
  <c r="L42" i="3"/>
  <c r="L47" i="3"/>
  <c r="K33" i="3"/>
  <c r="L48" i="3"/>
  <c r="L56" i="3"/>
  <c r="J15" i="3"/>
  <c r="L16" i="3"/>
  <c r="L57" i="3"/>
  <c r="K12" i="3"/>
  <c r="E75" i="12"/>
  <c r="H70" i="3"/>
  <c r="H11" i="3" s="1"/>
  <c r="H10" i="3" s="1"/>
  <c r="L13" i="3"/>
  <c r="J85" i="3"/>
  <c r="F14" i="12"/>
  <c r="D13" i="12"/>
  <c r="D7" i="12" s="1"/>
  <c r="F7" i="12" s="1"/>
  <c r="F13" i="12"/>
  <c r="L79" i="3"/>
  <c r="I11" i="3"/>
  <c r="I10" i="3" s="1"/>
  <c r="K79" i="3"/>
  <c r="L80" i="3"/>
  <c r="L70" i="3"/>
  <c r="L71" i="3"/>
  <c r="K80" i="3"/>
  <c r="G11" i="3"/>
  <c r="K70" i="3"/>
  <c r="K71" i="3"/>
  <c r="J156" i="3"/>
  <c r="I156" i="3"/>
  <c r="I155" i="3" s="1"/>
  <c r="H156" i="3"/>
  <c r="G156" i="3"/>
  <c r="K156" i="3" s="1"/>
  <c r="L156" i="3" s="1"/>
  <c r="J155" i="3"/>
  <c r="H155" i="3"/>
  <c r="G155" i="3"/>
  <c r="J153" i="3"/>
  <c r="I153" i="3"/>
  <c r="H153" i="3"/>
  <c r="G153" i="3"/>
  <c r="J146" i="3"/>
  <c r="I146" i="3"/>
  <c r="H146" i="3"/>
  <c r="G146" i="3"/>
  <c r="J140" i="3"/>
  <c r="I140" i="3"/>
  <c r="H140" i="3"/>
  <c r="G140" i="3"/>
  <c r="J138" i="3"/>
  <c r="I138" i="3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L105" i="3" s="1"/>
  <c r="H105" i="3"/>
  <c r="G105" i="3"/>
  <c r="J101" i="3"/>
  <c r="I101" i="3"/>
  <c r="H101" i="3"/>
  <c r="G101" i="3"/>
  <c r="J99" i="3"/>
  <c r="I99" i="3"/>
  <c r="H99" i="3"/>
  <c r="G99" i="3"/>
  <c r="J95" i="3"/>
  <c r="I95" i="3"/>
  <c r="H95" i="3"/>
  <c r="G95" i="3"/>
  <c r="K155" i="3" l="1"/>
  <c r="K15" i="3"/>
  <c r="L15" i="3"/>
  <c r="L85" i="3"/>
  <c r="K85" i="3"/>
  <c r="J84" i="3"/>
  <c r="E8" i="12"/>
  <c r="F8" i="12" s="1"/>
  <c r="F75" i="12"/>
  <c r="J145" i="3"/>
  <c r="K145" i="3" s="1"/>
  <c r="I145" i="3"/>
  <c r="I144" i="3" s="1"/>
  <c r="I137" i="3"/>
  <c r="L140" i="3"/>
  <c r="L129" i="3"/>
  <c r="L127" i="3"/>
  <c r="L117" i="3"/>
  <c r="L110" i="3"/>
  <c r="I104" i="3"/>
  <c r="L101" i="3"/>
  <c r="L99" i="3"/>
  <c r="I94" i="3"/>
  <c r="L95" i="3"/>
  <c r="L155" i="3"/>
  <c r="H145" i="3"/>
  <c r="H144" i="3" s="1"/>
  <c r="H137" i="3"/>
  <c r="H104" i="3"/>
  <c r="H94" i="3"/>
  <c r="L146" i="3"/>
  <c r="J137" i="3"/>
  <c r="L138" i="3"/>
  <c r="K138" i="3"/>
  <c r="K129" i="3"/>
  <c r="K117" i="3"/>
  <c r="K101" i="3"/>
  <c r="J94" i="3"/>
  <c r="K153" i="3"/>
  <c r="L153" i="3" s="1"/>
  <c r="G145" i="3"/>
  <c r="G144" i="3" s="1"/>
  <c r="G104" i="3"/>
  <c r="G94" i="3"/>
  <c r="K95" i="3"/>
  <c r="G10" i="3"/>
  <c r="K105" i="3"/>
  <c r="K146" i="3"/>
  <c r="J104" i="3"/>
  <c r="K127" i="3"/>
  <c r="G137" i="3"/>
  <c r="K140" i="3"/>
  <c r="K99" i="3"/>
  <c r="K110" i="3"/>
  <c r="L84" i="3" l="1"/>
  <c r="K84" i="3"/>
  <c r="J11" i="3"/>
  <c r="J144" i="3"/>
  <c r="K144" i="3" s="1"/>
  <c r="L137" i="3"/>
  <c r="L145" i="3"/>
  <c r="I93" i="3"/>
  <c r="I92" i="3" s="1"/>
  <c r="L94" i="3"/>
  <c r="H93" i="3"/>
  <c r="H92" i="3" s="1"/>
  <c r="K94" i="3"/>
  <c r="G93" i="3"/>
  <c r="G92" i="3" s="1"/>
  <c r="L104" i="3"/>
  <c r="K104" i="3"/>
  <c r="K137" i="3"/>
  <c r="L144" i="3"/>
  <c r="J93" i="3"/>
  <c r="J10" i="3" l="1"/>
  <c r="K11" i="3"/>
  <c r="L11" i="3"/>
  <c r="L93" i="3"/>
  <c r="J92" i="3"/>
  <c r="K92" i="3" s="1"/>
  <c r="K93" i="3"/>
  <c r="L10" i="3" l="1"/>
  <c r="K10" i="3"/>
  <c r="L92" i="3"/>
  <c r="L9" i="6" l="1"/>
  <c r="K9" i="6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H31" i="10"/>
  <c r="G35" i="10"/>
  <c r="D35" i="10"/>
  <c r="E35" i="10"/>
  <c r="H35" i="10" s="1"/>
  <c r="F35" i="10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H23" i="10" s="1"/>
  <c r="C35" i="10"/>
  <c r="C31" i="10"/>
  <c r="C28" i="10"/>
  <c r="C26" i="10"/>
  <c r="C23" i="10"/>
  <c r="C22" i="10" s="1"/>
  <c r="H15" i="10"/>
  <c r="H12" i="10"/>
  <c r="G15" i="10"/>
  <c r="D19" i="10"/>
  <c r="E19" i="10"/>
  <c r="F19" i="10"/>
  <c r="G19" i="10" s="1"/>
  <c r="D15" i="10"/>
  <c r="E15" i="10"/>
  <c r="F15" i="10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K11" i="6" l="1"/>
  <c r="G23" i="10"/>
  <c r="G7" i="10"/>
  <c r="G26" i="10"/>
  <c r="K14" i="6"/>
  <c r="H19" i="10"/>
  <c r="G10" i="10"/>
  <c r="K15" i="6"/>
  <c r="G28" i="10"/>
  <c r="K16" i="6"/>
  <c r="L10" i="6"/>
  <c r="L11" i="6"/>
  <c r="L15" i="6"/>
  <c r="K10" i="6"/>
  <c r="F22" i="10"/>
  <c r="L16" i="6"/>
  <c r="F6" i="10"/>
  <c r="E6" i="10"/>
  <c r="D6" i="10"/>
  <c r="C6" i="10"/>
  <c r="H22" i="10" l="1"/>
  <c r="G22" i="10"/>
  <c r="H6" i="10"/>
  <c r="G6" i="10"/>
  <c r="D11" i="8"/>
  <c r="E11" i="8"/>
  <c r="F11" i="8"/>
  <c r="G11" i="8" s="1"/>
  <c r="D7" i="8"/>
  <c r="D6" i="8" s="1"/>
  <c r="E7" i="8"/>
  <c r="F7" i="8"/>
  <c r="F6" i="8" s="1"/>
  <c r="C11" i="8"/>
  <c r="C7" i="8"/>
  <c r="C6" i="8" s="1"/>
  <c r="H11" i="8" l="1"/>
  <c r="G6" i="8"/>
  <c r="H7" i="8"/>
  <c r="E6" i="8"/>
  <c r="H6" i="8" s="1"/>
  <c r="G7" i="8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D23" i="5"/>
  <c r="E23" i="5"/>
  <c r="E22" i="5" s="1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H35" i="5" l="1"/>
  <c r="G26" i="5"/>
  <c r="H26" i="5"/>
  <c r="D22" i="5"/>
  <c r="F6" i="5"/>
  <c r="G23" i="5"/>
  <c r="C22" i="5"/>
  <c r="C6" i="5"/>
  <c r="H23" i="5"/>
  <c r="H10" i="5"/>
  <c r="E6" i="5"/>
  <c r="G7" i="5"/>
  <c r="G15" i="5"/>
  <c r="F22" i="5"/>
  <c r="H22" i="5" s="1"/>
  <c r="D6" i="5"/>
  <c r="H7" i="5"/>
  <c r="G19" i="5"/>
  <c r="G10" i="5"/>
  <c r="G6" i="5" l="1"/>
  <c r="H6" i="5"/>
  <c r="G22" i="5"/>
  <c r="H26" i="1"/>
  <c r="I26" i="1"/>
  <c r="J26" i="1"/>
  <c r="G26" i="1"/>
  <c r="H23" i="1"/>
  <c r="I23" i="1"/>
  <c r="J23" i="1"/>
  <c r="L23" i="1" s="1"/>
  <c r="G23" i="1"/>
  <c r="H15" i="1"/>
  <c r="I15" i="1"/>
  <c r="J15" i="1"/>
  <c r="G15" i="1"/>
  <c r="H12" i="1"/>
  <c r="I12" i="1"/>
  <c r="J12" i="1"/>
  <c r="G12" i="1"/>
  <c r="K23" i="1" l="1"/>
  <c r="K26" i="1"/>
  <c r="L26" i="1"/>
  <c r="K15" i="1"/>
  <c r="L15" i="1"/>
  <c r="J16" i="1"/>
  <c r="J27" i="1" s="1"/>
  <c r="K12" i="1"/>
  <c r="L12" i="1"/>
  <c r="I16" i="1"/>
  <c r="I27" i="1" s="1"/>
  <c r="H16" i="1"/>
  <c r="H27" i="1" s="1"/>
  <c r="G16" i="1"/>
  <c r="G27" i="1" s="1"/>
  <c r="K16" i="1" l="1"/>
  <c r="L27" i="1"/>
  <c r="K27" i="1"/>
  <c r="L16" i="1"/>
</calcChain>
</file>

<file path=xl/sharedStrings.xml><?xml version="1.0" encoding="utf-8"?>
<sst xmlns="http://schemas.openxmlformats.org/spreadsheetml/2006/main" count="697" uniqueCount="334">
  <si>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</si>
  <si>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</si>
  <si>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</si>
  <si>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</si>
  <si>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</si>
  <si>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</si>
  <si>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</si>
  <si>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</si>
  <si>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</si>
  <si>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</si>
  <si>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</si>
  <si>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</si>
  <si>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</si>
  <si>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</si>
  <si>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</si>
  <si>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</si>
  <si>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</si>
  <si>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</si>
  <si>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</si>
  <si>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</si>
  <si>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</si>
  <si>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</si>
  <si>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</si>
  <si>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</si>
  <si>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</si>
  <si>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</si>
  <si>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</si>
  <si>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</si>
  <si>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</si>
  <si>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</si>
  <si>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</si>
  <si>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</si>
  <si>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</si>
  <si>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</si>
  <si>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</si>
  <si>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</si>
  <si>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</si>
  <si>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</si>
  <si>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</si>
  <si>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</si>
  <si>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</si>
  <si>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</si>
  <si>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</si>
  <si>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</si>
  <si>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</si>
  <si>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</si>
  <si>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</si>
  <si>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</si>
  <si>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</si>
  <si>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</si>
  <si>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</si>
  <si>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</si>
  <si>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</si>
  <si>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</si>
  <si>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</si>
  <si>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</si>
  <si>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</si>
  <si>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</si>
  <si>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</si>
  <si>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</si>
  <si>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</si>
  <si>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</si>
  <si>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</si>
  <si>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</si>
  <si>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</si>
  <si>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</si>
  <si>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</si>
  <si>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</si>
  <si>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</si>
  <si>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</si>
  <si>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</si>
  <si>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</si>
  <si>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</si>
  <si>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</si>
  <si>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</si>
  <si>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</si>
  <si>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</si>
  <si>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</si>
  <si>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</si>
  <si>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</si>
  <si>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</si>
  <si>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</si>
  <si>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</si>
  <si>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</si>
  <si>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</si>
  <si>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</si>
  <si>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</si>
  <si>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</si>
  <si>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</si>
  <si>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</si>
  <si>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</si>
  <si>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</si>
  <si>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</si>
  <si>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</si>
  <si>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</si>
  <si>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</si>
  <si>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</si>
  <si>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</si>
  <si>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</si>
  <si>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</si>
  <si>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</si>
  <si>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</si>
  <si>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</si>
  <si>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</si>
  <si>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</si>
  <si>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</si>
  <si>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</si>
  <si>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</si>
  <si>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</si>
  <si>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</si>
  <si>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</si>
  <si>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</si>
  <si>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</si>
  <si>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</si>
  <si>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</si>
  <si>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</si>
  <si>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</si>
  <si>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</si>
  <si>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</si>
  <si>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</si>
  <si>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</si>
  <si>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</si>
  <si>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</si>
  <si>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</si>
  <si>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</si>
  <si>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</si>
  <si>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</si>
  <si>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</si>
  <si>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</si>
  <si>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</si>
  <si>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</si>
  <si>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</si>
  <si>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</si>
  <si>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</si>
  <si>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</si>
  <si>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</si>
  <si>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</si>
  <si>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</si>
  <si>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</si>
  <si>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</si>
  <si>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</si>
  <si>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</si>
  <si>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</si>
  <si>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</si>
  <si>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</si>
  <si>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</si>
  <si>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</si>
  <si>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</si>
  <si>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</si>
  <si>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</si>
  <si>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</si>
  <si>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</si>
  <si>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</si>
  <si>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</si>
  <si>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</si>
  <si>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</si>
  <si>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</si>
  <si>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</si>
  <si>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</si>
  <si>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</si>
  <si>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</si>
  <si>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</si>
  <si>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</si>
  <si>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</si>
  <si>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</si>
  <si>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</si>
  <si>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</si>
  <si>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</si>
  <si>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</si>
  <si>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</si>
  <si>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</si>
  <si>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</si>
  <si>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</si>
  <si>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</si>
  <si>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</si>
  <si>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</si>
  <si>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</si>
  <si>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</si>
  <si>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</si>
  <si>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</si>
  <si>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</si>
  <si>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</si>
  <si>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</si>
  <si>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</si>
  <si>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</si>
  <si>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</si>
  <si>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</si>
  <si>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</si>
  <si>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</si>
  <si>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</si>
  <si>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</si>
  <si>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</si>
  <si>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</si>
  <si>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</si>
  <si>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</si>
  <si>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</si>
  <si>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</si>
  <si>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</si>
  <si>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</si>
  <si>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</si>
  <si>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</si>
  <si>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</si>
  <si>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</si>
  <si>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</si>
  <si>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</si>
  <si>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</si>
  <si>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</si>
  <si>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</si>
  <si>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</si>
  <si>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</si>
  <si>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</si>
  <si>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</si>
  <si>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</si>
  <si>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</si>
  <si>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</si>
  <si>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</si>
  <si>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</si>
  <si>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</si>
  <si>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</si>
  <si>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</si>
  <si>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</si>
  <si>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</si>
  <si>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</si>
  <si>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</si>
  <si>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</si>
  <si>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</si>
  <si>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</si>
  <si>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</si>
  <si>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</si>
  <si>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</si>
  <si>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</si>
  <si>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</si>
  <si>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</si>
  <si>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</si>
  <si>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</si>
  <si>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</si>
  <si>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</si>
  <si>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</si>
  <si>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</si>
  <si>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</si>
  <si>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</si>
  <si>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</si>
  <si>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</si>
  <si>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</si>
  <si>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</si>
  <si>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</si>
  <si>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</si>
  <si>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</si>
  <si>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</si>
  <si>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</si>
  <si>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</si>
  <si>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</si>
  <si>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</si>
  <si>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</si>
  <si>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</si>
  <si>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</si>
  <si>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</si>
  <si>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</si>
  <si>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</si>
  <si>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</si>
  <si>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</si>
  <si>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</si>
  <si>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</si>
  <si>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</si>
  <si>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</si>
  <si>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</si>
  <si>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</si>
  <si>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</si>
  <si>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</si>
  <si>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</si>
  <si>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</si>
  <si>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</si>
  <si>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</si>
  <si>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</si>
  <si>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</si>
  <si>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</si>
  <si>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</si>
  <si>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</si>
  <si>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</si>
  <si>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</si>
  <si>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</si>
  <si>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</si>
  <si>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</si>
  <si>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</si>
  <si>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</si>
  <si>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</si>
  <si>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</si>
  <si>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</si>
  <si>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</si>
  <si>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</si>
  <si>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</si>
  <si>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</si>
  <si>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</si>
  <si>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</si>
  <si>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</si>
  <si>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</si>
  <si>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</si>
  <si>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</si>
  <si>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</si>
  <si>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</si>
  <si>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</si>
  <si>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</si>
  <si>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</si>
  <si>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</si>
  <si>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</si>
  <si>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</si>
  <si>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</si>
  <si>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</si>
  <si>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</si>
  <si>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</si>
  <si>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</si>
  <si>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</si>
  <si>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</si>
  <si>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</si>
  <si>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</si>
  <si>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</si>
  <si>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</si>
  <si>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</si>
  <si>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</si>
  <si>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</si>
  <si>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</si>
  <si>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</si>
  <si>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</si>
  <si>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</si>
  <si>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</si>
  <si>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</si>
  <si>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</si>
  <si>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</si>
  <si>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</si>
  <si>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</si>
  <si>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</si>
  <si>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</si>
  <si>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</si>
  <si>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4884 OPĆINSKO DRŽAVNO ODVJETNIŠTVO U SPLITU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</si>
</sst>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9" fontId="24" fillId="7" borderId="13" xfId="3" applyNumberFormat="1" applyFont="1" applyFill="1" applyBorder="1" applyAlignment="1">
      <alignment horizontal="center" wrapText="1"/>
    </xf>
    <xf numFmtId="43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43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3" fillId="6" borderId="12" xfId="3" applyFont="1" applyFill="1" applyBorder="1" applyAlignment="1">
      <alignment horizontal="left" wrapText="1"/>
    </xf>
    <xf numFmtId="43" fontId="21" fillId="8" borderId="12" xfId="3" applyFont="1" applyFill="1" applyBorder="1"/>
    <xf numFmtId="43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43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13" xfId="3" applyFont="1" applyFill="1" applyBorder="1"/>
    <xf numFmtId="43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43" fontId="24" fillId="7" borderId="6" xfId="3" applyFont="1" applyFill="1" applyBorder="1" applyAlignment="1">
      <alignment horizontal="left" wrapText="1"/>
    </xf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3" fontId="22" fillId="4" borderId="3" xfId="3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/>
    <xf numFmtId="0" fontId="21" fillId="0" borderId="3" xfId="3" applyNumberFormat="1" applyFont="1" applyBorder="1" applyAlignment="1">
      <alignment horizontal="center" vertical="center"/>
    </xf>
    <xf numFmtId="4" fontId="23" fillId="6" borderId="12" xfId="3" applyNumberFormat="1" applyFont="1" applyFill="1" applyBorder="1" applyAlignment="1">
      <alignment horizontal="right" wrapText="1"/>
    </xf>
    <xf numFmtId="4" fontId="21" fillId="4" borderId="11" xfId="3" applyNumberFormat="1" applyFont="1" applyFill="1" applyBorder="1" applyAlignment="1">
      <alignment horizontal="right" wrapText="1"/>
    </xf>
    <xf numFmtId="43" fontId="22" fillId="4" borderId="9" xfId="3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Zarez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workbookViewId="0">
      <selection activeCell="I28" sqref="I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8" t="s">
        <v>24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8" t="s">
        <v>10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8" t="s">
        <v>64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64" t="s">
        <v>79</v>
      </c>
      <c r="C7" s="164"/>
      <c r="D7" s="164"/>
      <c r="E7" s="164"/>
      <c r="F7" s="164"/>
      <c r="G7" s="5"/>
      <c r="H7" s="6"/>
      <c r="I7" s="6"/>
      <c r="J7" s="6"/>
      <c r="K7" s="32"/>
      <c r="L7" s="32"/>
    </row>
    <row r="8" spans="2:13" ht="25.5" x14ac:dyDescent="0.25">
      <c r="B8" s="158" t="s">
        <v>7</v>
      </c>
      <c r="C8" s="158"/>
      <c r="D8" s="158"/>
      <c r="E8" s="158"/>
      <c r="F8" s="158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59">
        <v>1</v>
      </c>
      <c r="C9" s="159"/>
      <c r="D9" s="159"/>
      <c r="E9" s="159"/>
      <c r="F9" s="160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54" t="s">
        <v>29</v>
      </c>
      <c r="C10" s="155"/>
      <c r="D10" s="155"/>
      <c r="E10" s="155"/>
      <c r="F10" s="156"/>
      <c r="G10" s="125">
        <v>1497498.2700000003</v>
      </c>
      <c r="H10" s="126">
        <v>3251404</v>
      </c>
      <c r="I10" s="126">
        <v>3251404</v>
      </c>
      <c r="J10" s="126">
        <v>1619311.23</v>
      </c>
      <c r="K10" s="126"/>
      <c r="L10" s="126"/>
    </row>
    <row r="11" spans="2:13" x14ac:dyDescent="0.25">
      <c r="B11" s="157" t="s">
        <v>28</v>
      </c>
      <c r="C11" s="156"/>
      <c r="D11" s="156"/>
      <c r="E11" s="156"/>
      <c r="F11" s="156"/>
      <c r="G11" s="125"/>
      <c r="H11" s="126"/>
      <c r="I11" s="126"/>
      <c r="J11" s="126"/>
      <c r="K11" s="126"/>
      <c r="L11" s="126"/>
    </row>
    <row r="12" spans="2:13" x14ac:dyDescent="0.25">
      <c r="B12" s="151" t="s">
        <v>0</v>
      </c>
      <c r="C12" s="152"/>
      <c r="D12" s="152"/>
      <c r="E12" s="152"/>
      <c r="F12" s="153"/>
      <c r="G12" s="127">
        <f>G10+G11</f>
        <v>1497498.2700000003</v>
      </c>
      <c r="H12" s="127">
        <f t="shared" ref="H12:J12" si="0">H10+H11</f>
        <v>3251404</v>
      </c>
      <c r="I12" s="127">
        <f t="shared" si="0"/>
        <v>3251404</v>
      </c>
      <c r="J12" s="127">
        <f t="shared" si="0"/>
        <v>1619311.23</v>
      </c>
      <c r="K12" s="128">
        <f>J12/G12*100</f>
        <v>108.13443076632066</v>
      </c>
      <c r="L12" s="128">
        <f>J12/I12*100</f>
        <v>49.803445834476427</v>
      </c>
      <c r="M12" s="132"/>
    </row>
    <row r="13" spans="2:13" x14ac:dyDescent="0.25">
      <c r="B13" s="163" t="s">
        <v>30</v>
      </c>
      <c r="C13" s="155"/>
      <c r="D13" s="155"/>
      <c r="E13" s="155"/>
      <c r="F13" s="155"/>
      <c r="G13" s="129">
        <v>1494145.92</v>
      </c>
      <c r="H13" s="126">
        <v>3211495</v>
      </c>
      <c r="I13" s="126">
        <v>3211495</v>
      </c>
      <c r="J13" s="126">
        <v>1615255.74</v>
      </c>
      <c r="K13" s="130"/>
      <c r="L13" s="130"/>
      <c r="M13" s="132"/>
    </row>
    <row r="14" spans="2:13" x14ac:dyDescent="0.25">
      <c r="B14" s="157" t="s">
        <v>31</v>
      </c>
      <c r="C14" s="156"/>
      <c r="D14" s="156"/>
      <c r="E14" s="156"/>
      <c r="F14" s="156"/>
      <c r="G14" s="125">
        <v>3352.35</v>
      </c>
      <c r="H14" s="126">
        <v>39909</v>
      </c>
      <c r="I14" s="126">
        <v>39909</v>
      </c>
      <c r="J14" s="126">
        <v>4125.57</v>
      </c>
      <c r="K14" s="130"/>
      <c r="L14" s="130"/>
      <c r="M14" s="132"/>
    </row>
    <row r="15" spans="2:13" x14ac:dyDescent="0.25">
      <c r="B15" s="20" t="s">
        <v>1</v>
      </c>
      <c r="C15" s="21"/>
      <c r="D15" s="21"/>
      <c r="E15" s="21"/>
      <c r="F15" s="21"/>
      <c r="G15" s="127">
        <f>G13+G14</f>
        <v>1497498.27</v>
      </c>
      <c r="H15" s="127">
        <f t="shared" ref="H15:J15" si="1">H13+H14</f>
        <v>3251404</v>
      </c>
      <c r="I15" s="127">
        <f t="shared" si="1"/>
        <v>3251404</v>
      </c>
      <c r="J15" s="127">
        <f t="shared" si="1"/>
        <v>1619381.31</v>
      </c>
      <c r="K15" s="128">
        <f>J15/G15*100</f>
        <v>108.13911057139319</v>
      </c>
      <c r="L15" s="128">
        <f>J15/I15*100</f>
        <v>49.80560121104606</v>
      </c>
      <c r="M15" s="132"/>
    </row>
    <row r="16" spans="2:13" x14ac:dyDescent="0.25">
      <c r="B16" s="162" t="s">
        <v>2</v>
      </c>
      <c r="C16" s="152"/>
      <c r="D16" s="152"/>
      <c r="E16" s="152"/>
      <c r="F16" s="152"/>
      <c r="G16" s="131">
        <f>G12-G15</f>
        <v>0</v>
      </c>
      <c r="H16" s="131">
        <f t="shared" ref="H16:J16" si="2">H12-H15</f>
        <v>0</v>
      </c>
      <c r="I16" s="131">
        <f t="shared" si="2"/>
        <v>0</v>
      </c>
      <c r="J16" s="131">
        <f t="shared" si="2"/>
        <v>-70.080000000074506</v>
      </c>
      <c r="K16" s="128" t="e">
        <f>J16/G16*100</f>
        <v>#DIV/0!</v>
      </c>
      <c r="L16" s="128" t="e">
        <f>J16/I16*100</f>
        <v>#DIV/0!</v>
      </c>
      <c r="M16" s="132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33"/>
    </row>
    <row r="18" spans="1:49" ht="18" customHeight="1" x14ac:dyDescent="0.25">
      <c r="B18" s="164" t="s">
        <v>73</v>
      </c>
      <c r="C18" s="164"/>
      <c r="D18" s="164"/>
      <c r="E18" s="164"/>
      <c r="F18" s="164"/>
      <c r="G18" s="7"/>
      <c r="H18" s="7"/>
      <c r="I18" s="7"/>
      <c r="J18" s="7"/>
      <c r="K18" s="1"/>
      <c r="L18" s="1"/>
      <c r="M18" s="133"/>
    </row>
    <row r="19" spans="1:49" ht="25.5" x14ac:dyDescent="0.25">
      <c r="B19" s="158" t="s">
        <v>7</v>
      </c>
      <c r="C19" s="158"/>
      <c r="D19" s="158"/>
      <c r="E19" s="158"/>
      <c r="F19" s="158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  <c r="M19" s="132"/>
    </row>
    <row r="20" spans="1:49" x14ac:dyDescent="0.25">
      <c r="B20" s="165">
        <v>1</v>
      </c>
      <c r="C20" s="166"/>
      <c r="D20" s="166"/>
      <c r="E20" s="166"/>
      <c r="F20" s="166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  <c r="M20" s="132"/>
    </row>
    <row r="21" spans="1:49" ht="15.75" customHeight="1" x14ac:dyDescent="0.25">
      <c r="B21" s="154" t="s">
        <v>32</v>
      </c>
      <c r="C21" s="167"/>
      <c r="D21" s="167"/>
      <c r="E21" s="167"/>
      <c r="F21" s="167"/>
      <c r="G21" s="145"/>
      <c r="H21" s="126"/>
      <c r="I21" s="126"/>
      <c r="J21" s="126"/>
      <c r="K21" s="126"/>
      <c r="L21" s="126"/>
    </row>
    <row r="22" spans="1:49" x14ac:dyDescent="0.25">
      <c r="B22" s="154" t="s">
        <v>33</v>
      </c>
      <c r="C22" s="155"/>
      <c r="D22" s="155"/>
      <c r="E22" s="155"/>
      <c r="F22" s="155"/>
      <c r="G22" s="129"/>
      <c r="H22" s="126"/>
      <c r="I22" s="126"/>
      <c r="J22" s="126"/>
      <c r="K22" s="126"/>
      <c r="L22" s="126"/>
    </row>
    <row r="23" spans="1:49" ht="15" customHeight="1" x14ac:dyDescent="0.25">
      <c r="B23" s="168" t="s">
        <v>62</v>
      </c>
      <c r="C23" s="169"/>
      <c r="D23" s="169"/>
      <c r="E23" s="169"/>
      <c r="F23" s="170"/>
      <c r="G23" s="146">
        <f>G21-G22</f>
        <v>0</v>
      </c>
      <c r="H23" s="146">
        <f t="shared" ref="H23:J23" si="3">H21-H22</f>
        <v>0</v>
      </c>
      <c r="I23" s="146">
        <f t="shared" si="3"/>
        <v>0</v>
      </c>
      <c r="J23" s="146">
        <f t="shared" si="3"/>
        <v>0</v>
      </c>
      <c r="K23" s="147" t="e">
        <f>J23/G23*100</f>
        <v>#DIV/0!</v>
      </c>
      <c r="L23" s="147" t="e">
        <f>J23/I23*100</f>
        <v>#DIV/0!</v>
      </c>
    </row>
    <row r="24" spans="1:49" s="39" customFormat="1" ht="15" customHeight="1" x14ac:dyDescent="0.25">
      <c r="A24"/>
      <c r="B24" s="154" t="s">
        <v>15</v>
      </c>
      <c r="C24" s="155"/>
      <c r="D24" s="155"/>
      <c r="E24" s="155"/>
      <c r="F24" s="155"/>
      <c r="G24" s="129"/>
      <c r="H24" s="126"/>
      <c r="I24" s="126"/>
      <c r="J24" s="126">
        <v>70.08</v>
      </c>
      <c r="K24" s="126"/>
      <c r="L24" s="12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54" t="s">
        <v>72</v>
      </c>
      <c r="C25" s="155"/>
      <c r="D25" s="155"/>
      <c r="E25" s="155"/>
      <c r="F25" s="155"/>
      <c r="G25" s="129">
        <v>-70.08</v>
      </c>
      <c r="H25" s="126"/>
      <c r="I25" s="126"/>
      <c r="J25" s="126"/>
      <c r="K25" s="126"/>
      <c r="L25" s="12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68" t="s">
        <v>74</v>
      </c>
      <c r="C26" s="169"/>
      <c r="D26" s="169"/>
      <c r="E26" s="169"/>
      <c r="F26" s="170"/>
      <c r="G26" s="146">
        <f>G24+G25</f>
        <v>-70.08</v>
      </c>
      <c r="H26" s="146">
        <f t="shared" ref="H26:J26" si="4">H24+H25</f>
        <v>0</v>
      </c>
      <c r="I26" s="146">
        <f t="shared" si="4"/>
        <v>0</v>
      </c>
      <c r="J26" s="146">
        <f t="shared" si="4"/>
        <v>70.08</v>
      </c>
      <c r="K26" s="147">
        <f>J26/G26*100</f>
        <v>-100</v>
      </c>
      <c r="L26" s="147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61" t="s">
        <v>75</v>
      </c>
      <c r="C27" s="161"/>
      <c r="D27" s="161"/>
      <c r="E27" s="161"/>
      <c r="F27" s="161"/>
      <c r="G27" s="146">
        <f>G16+G26</f>
        <v>-70.08</v>
      </c>
      <c r="H27" s="146">
        <f t="shared" ref="H27:J27" si="5">H16+H26</f>
        <v>0</v>
      </c>
      <c r="I27" s="146">
        <f t="shared" si="5"/>
        <v>0</v>
      </c>
      <c r="J27" s="146">
        <f t="shared" si="5"/>
        <v>-7.4507511271804105E-11</v>
      </c>
      <c r="K27" s="147">
        <f>J27/G27*100</f>
        <v>1.0631779576456065E-10</v>
      </c>
      <c r="L27" s="147" t="e">
        <f>J27/I27*100</f>
        <v>#DIV/0!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49" t="s">
        <v>76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</row>
    <row r="31" spans="1:49" ht="15" customHeight="1" x14ac:dyDescent="0.25">
      <c r="B31" s="149" t="s">
        <v>77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49" ht="15" customHeight="1" x14ac:dyDescent="0.25">
      <c r="B32" s="149" t="s">
        <v>69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spans="2:12" ht="36.75" customHeight="1" x14ac:dyDescent="0.25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2:12" ht="15" customHeight="1" x14ac:dyDescent="0.25">
      <c r="B34" s="150" t="s">
        <v>78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</row>
    <row r="35" spans="2:12" x14ac:dyDescent="0.25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O157"/>
  <sheetViews>
    <sheetView tabSelected="1" view="pageBreakPreview" topLeftCell="A13" zoomScaleNormal="110" zoomScaleSheetLayoutView="100" workbookViewId="0">
      <selection activeCell="P81" sqref="P8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3" max="13" width="5.140625" customWidth="1"/>
    <col min="14" max="14" width="3.42578125" customWidth="1"/>
    <col min="15" max="15" width="12.28515625" customWidth="1"/>
  </cols>
  <sheetData>
    <row r="1" spans="2:15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5" ht="15.75" customHeight="1" x14ac:dyDescent="0.25">
      <c r="B2" s="148" t="s">
        <v>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15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5" ht="15.75" customHeight="1" x14ac:dyDescent="0.25">
      <c r="B4" s="148" t="s">
        <v>66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15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5" ht="15.75" customHeight="1" x14ac:dyDescent="0.25">
      <c r="B6" s="148" t="s">
        <v>46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2:15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5" ht="45" customHeight="1" x14ac:dyDescent="0.25">
      <c r="B8" s="171" t="s">
        <v>7</v>
      </c>
      <c r="C8" s="172"/>
      <c r="D8" s="172"/>
      <c r="E8" s="172"/>
      <c r="F8" s="173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  <c r="O8" s="132"/>
    </row>
    <row r="9" spans="2:15" x14ac:dyDescent="0.25">
      <c r="B9" s="174">
        <v>1</v>
      </c>
      <c r="C9" s="175"/>
      <c r="D9" s="175"/>
      <c r="E9" s="175"/>
      <c r="F9" s="176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  <c r="O9" s="132"/>
    </row>
    <row r="10" spans="2:15" x14ac:dyDescent="0.25">
      <c r="B10" s="10"/>
      <c r="C10" s="10"/>
      <c r="D10" s="10"/>
      <c r="E10" s="10"/>
      <c r="F10" s="10" t="s">
        <v>59</v>
      </c>
      <c r="G10" s="138">
        <f>G11+G84</f>
        <v>1497498.2700000003</v>
      </c>
      <c r="H10" s="138">
        <f t="shared" ref="H10:J10" si="0">H11+H84</f>
        <v>3251404</v>
      </c>
      <c r="I10" s="138">
        <f t="shared" si="0"/>
        <v>3251404</v>
      </c>
      <c r="J10" s="138">
        <f t="shared" si="0"/>
        <v>1619311.23</v>
      </c>
      <c r="K10" s="139">
        <f>J10/G10*100</f>
        <v>108.13443076632066</v>
      </c>
      <c r="L10" s="139">
        <f>J10/I10*100</f>
        <v>49.803445834476427</v>
      </c>
    </row>
    <row r="11" spans="2:15" x14ac:dyDescent="0.25">
      <c r="B11" s="10">
        <v>6</v>
      </c>
      <c r="C11" s="10"/>
      <c r="D11" s="10"/>
      <c r="E11" s="10"/>
      <c r="F11" s="10" t="s">
        <v>3</v>
      </c>
      <c r="G11" s="140">
        <f>G12+G15+G47+G56+G70+G79</f>
        <v>1497498.2700000003</v>
      </c>
      <c r="H11" s="140">
        <f t="shared" ref="H11:J11" si="1">H12+H15+H47+H56+H70+H79+H84</f>
        <v>3251404</v>
      </c>
      <c r="I11" s="140">
        <f t="shared" si="1"/>
        <v>3251404</v>
      </c>
      <c r="J11" s="140">
        <f t="shared" si="1"/>
        <v>1619311.23</v>
      </c>
      <c r="K11" s="139">
        <f t="shared" ref="K11:K16" si="2">J11/G11*100</f>
        <v>108.13443076632066</v>
      </c>
      <c r="L11" s="139">
        <f t="shared" ref="L11:L16" si="3">J11/I11*100</f>
        <v>49.803445834476427</v>
      </c>
    </row>
    <row r="12" spans="2:15" x14ac:dyDescent="0.25">
      <c r="B12" s="10"/>
      <c r="C12" s="14">
        <v>61</v>
      </c>
      <c r="D12" s="10"/>
      <c r="E12" s="10"/>
      <c r="F12" s="14" t="s">
        <v>98</v>
      </c>
      <c r="G12" s="140">
        <f>G13</f>
        <v>0</v>
      </c>
      <c r="H12" s="140">
        <f t="shared" ref="H12:J12" si="4">H13</f>
        <v>0</v>
      </c>
      <c r="I12" s="140">
        <f t="shared" si="4"/>
        <v>0</v>
      </c>
      <c r="J12" s="140">
        <f t="shared" si="4"/>
        <v>0</v>
      </c>
      <c r="K12" s="139" t="e">
        <f t="shared" si="2"/>
        <v>#DIV/0!</v>
      </c>
      <c r="L12" s="139" t="e">
        <f t="shared" si="3"/>
        <v>#DIV/0!</v>
      </c>
    </row>
    <row r="13" spans="2:15" x14ac:dyDescent="0.25">
      <c r="B13" s="14"/>
      <c r="C13" s="14"/>
      <c r="D13" s="14">
        <v>614</v>
      </c>
      <c r="E13" s="14"/>
      <c r="F13" s="14" t="s">
        <v>99</v>
      </c>
      <c r="G13" s="141">
        <f>G14</f>
        <v>0</v>
      </c>
      <c r="H13" s="141">
        <f t="shared" ref="H13:J13" si="5">H14</f>
        <v>0</v>
      </c>
      <c r="I13" s="141">
        <f t="shared" si="5"/>
        <v>0</v>
      </c>
      <c r="J13" s="141">
        <f t="shared" si="5"/>
        <v>0</v>
      </c>
      <c r="K13" s="139" t="e">
        <f t="shared" si="2"/>
        <v>#DIV/0!</v>
      </c>
      <c r="L13" s="139" t="e">
        <f t="shared" si="3"/>
        <v>#DIV/0!</v>
      </c>
    </row>
    <row r="14" spans="2:15" ht="25.5" x14ac:dyDescent="0.25">
      <c r="B14" s="14"/>
      <c r="C14" s="14"/>
      <c r="D14" s="14">
        <v>6147</v>
      </c>
      <c r="E14" s="14"/>
      <c r="F14" s="14" t="s">
        <v>100</v>
      </c>
      <c r="G14" s="141"/>
      <c r="H14" s="141"/>
      <c r="I14" s="141"/>
      <c r="J14" s="141"/>
      <c r="K14" s="139"/>
      <c r="L14" s="139"/>
    </row>
    <row r="15" spans="2:15" ht="25.5" x14ac:dyDescent="0.25">
      <c r="B15" s="10"/>
      <c r="C15" s="14">
        <v>63</v>
      </c>
      <c r="D15" s="14"/>
      <c r="E15" s="14"/>
      <c r="F15" s="14" t="s">
        <v>14</v>
      </c>
      <c r="G15" s="138">
        <f>G16+G19+G24+G27+G30+G33+G36+G39+G42</f>
        <v>0</v>
      </c>
      <c r="H15" s="138">
        <f t="shared" ref="H15:J15" si="6">H16+H19+H24+H27+H30+H33+H36+H39+H42</f>
        <v>0</v>
      </c>
      <c r="I15" s="138">
        <f t="shared" si="6"/>
        <v>0</v>
      </c>
      <c r="J15" s="138">
        <f t="shared" si="6"/>
        <v>0</v>
      </c>
      <c r="K15" s="139" t="e">
        <f t="shared" si="2"/>
        <v>#DIV/0!</v>
      </c>
      <c r="L15" s="139" t="e">
        <f t="shared" si="3"/>
        <v>#DIV/0!</v>
      </c>
    </row>
    <row r="16" spans="2:15" x14ac:dyDescent="0.25">
      <c r="B16" s="11"/>
      <c r="C16" s="11"/>
      <c r="D16" s="11">
        <v>631</v>
      </c>
      <c r="E16" s="11"/>
      <c r="F16" s="11" t="s">
        <v>34</v>
      </c>
      <c r="G16" s="138">
        <f>G17+G18</f>
        <v>0</v>
      </c>
      <c r="H16" s="138">
        <f t="shared" ref="H16:J16" si="7">H17+H18</f>
        <v>0</v>
      </c>
      <c r="I16" s="138">
        <f t="shared" si="7"/>
        <v>0</v>
      </c>
      <c r="J16" s="138">
        <f t="shared" si="7"/>
        <v>0</v>
      </c>
      <c r="K16" s="139" t="e">
        <f t="shared" si="2"/>
        <v>#DIV/0!</v>
      </c>
      <c r="L16" s="139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8"/>
      <c r="H17" s="138"/>
      <c r="I17" s="138"/>
      <c r="J17" s="139"/>
      <c r="K17" s="139"/>
      <c r="L17" s="1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8"/>
      <c r="H18" s="138"/>
      <c r="I18" s="138"/>
      <c r="J18" s="139"/>
      <c r="K18" s="139"/>
      <c r="L18" s="139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38">
        <f>G20+G21+G22+G23</f>
        <v>0</v>
      </c>
      <c r="H19" s="138">
        <f t="shared" ref="H19:J19" si="8">H20+H21+H22+H23</f>
        <v>0</v>
      </c>
      <c r="I19" s="138">
        <f t="shared" si="8"/>
        <v>0</v>
      </c>
      <c r="J19" s="138">
        <f t="shared" si="8"/>
        <v>0</v>
      </c>
      <c r="K19" s="139" t="e">
        <f t="shared" ref="K19" si="9">J19/G19*100</f>
        <v>#DIV/0!</v>
      </c>
      <c r="L19" s="139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8"/>
      <c r="H20" s="138"/>
      <c r="I20" s="138"/>
      <c r="J20" s="139"/>
      <c r="K20" s="139"/>
      <c r="L20" s="1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8"/>
      <c r="H21" s="138"/>
      <c r="I21" s="138"/>
      <c r="J21" s="139"/>
      <c r="K21" s="139"/>
      <c r="L21" s="1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8"/>
      <c r="H22" s="138"/>
      <c r="I22" s="138"/>
      <c r="J22" s="139"/>
      <c r="K22" s="139"/>
      <c r="L22" s="1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8"/>
      <c r="H23" s="138"/>
      <c r="I23" s="138"/>
      <c r="J23" s="139"/>
      <c r="K23" s="139"/>
      <c r="L23" s="139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38">
        <f>G25+G26</f>
        <v>0</v>
      </c>
      <c r="H24" s="138">
        <f t="shared" ref="H24:J24" si="11">H25+H26</f>
        <v>0</v>
      </c>
      <c r="I24" s="138">
        <f t="shared" si="11"/>
        <v>0</v>
      </c>
      <c r="J24" s="138">
        <f t="shared" si="11"/>
        <v>0</v>
      </c>
      <c r="K24" s="139" t="e">
        <f t="shared" ref="K24" si="12">J24/G24*100</f>
        <v>#DIV/0!</v>
      </c>
      <c r="L24" s="139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38"/>
      <c r="H25" s="138"/>
      <c r="I25" s="138"/>
      <c r="J25" s="139"/>
      <c r="K25" s="139"/>
      <c r="L25" s="139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38"/>
      <c r="H26" s="138"/>
      <c r="I26" s="138"/>
      <c r="J26" s="139"/>
      <c r="K26" s="139"/>
      <c r="L26" s="139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38">
        <f>G28+G29</f>
        <v>0</v>
      </c>
      <c r="H27" s="138">
        <f t="shared" ref="H27:J27" si="14">H28+H29</f>
        <v>0</v>
      </c>
      <c r="I27" s="138">
        <f t="shared" si="14"/>
        <v>0</v>
      </c>
      <c r="J27" s="138">
        <f t="shared" si="14"/>
        <v>0</v>
      </c>
      <c r="K27" s="139" t="e">
        <f t="shared" ref="K27" si="15">J27/G27*100</f>
        <v>#DIV/0!</v>
      </c>
      <c r="L27" s="139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38"/>
      <c r="H28" s="138"/>
      <c r="I28" s="138"/>
      <c r="J28" s="139"/>
      <c r="K28" s="139"/>
      <c r="L28" s="139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38"/>
      <c r="H29" s="138"/>
      <c r="I29" s="138"/>
      <c r="J29" s="139"/>
      <c r="K29" s="139"/>
      <c r="L29" s="139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38">
        <f>G31+G32</f>
        <v>0</v>
      </c>
      <c r="H30" s="138">
        <f t="shared" ref="H30:J30" si="17">H31+H32</f>
        <v>0</v>
      </c>
      <c r="I30" s="138">
        <f t="shared" si="17"/>
        <v>0</v>
      </c>
      <c r="J30" s="138">
        <f t="shared" si="17"/>
        <v>0</v>
      </c>
      <c r="K30" s="139" t="e">
        <f t="shared" ref="K30" si="18">J30/G30*100</f>
        <v>#DIV/0!</v>
      </c>
      <c r="L30" s="139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38"/>
      <c r="H31" s="138"/>
      <c r="I31" s="138"/>
      <c r="J31" s="139"/>
      <c r="K31" s="139"/>
      <c r="L31" s="139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38"/>
      <c r="H32" s="138"/>
      <c r="I32" s="138"/>
      <c r="J32" s="139"/>
      <c r="K32" s="139"/>
      <c r="L32" s="139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38">
        <f>G34+G35</f>
        <v>0</v>
      </c>
      <c r="H33" s="138">
        <f t="shared" ref="H33:J33" si="20">H34+H35</f>
        <v>0</v>
      </c>
      <c r="I33" s="138">
        <f t="shared" si="20"/>
        <v>0</v>
      </c>
      <c r="J33" s="138">
        <f t="shared" si="20"/>
        <v>0</v>
      </c>
      <c r="K33" s="139" t="e">
        <f t="shared" ref="K33" si="21">J33/G33*100</f>
        <v>#DIV/0!</v>
      </c>
      <c r="L33" s="139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38"/>
      <c r="H34" s="138"/>
      <c r="I34" s="138"/>
      <c r="J34" s="139"/>
      <c r="K34" s="139"/>
      <c r="L34" s="139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38"/>
      <c r="H35" s="138"/>
      <c r="I35" s="138"/>
      <c r="J35" s="139"/>
      <c r="K35" s="139"/>
      <c r="L35" s="139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38">
        <f>G37+G38</f>
        <v>0</v>
      </c>
      <c r="H36" s="138">
        <f t="shared" ref="H36:J36" si="23">H37+H38</f>
        <v>0</v>
      </c>
      <c r="I36" s="138">
        <f t="shared" si="23"/>
        <v>0</v>
      </c>
      <c r="J36" s="138">
        <f t="shared" si="23"/>
        <v>0</v>
      </c>
      <c r="K36" s="139" t="e">
        <f t="shared" ref="K36" si="24">J36/G36*100</f>
        <v>#DIV/0!</v>
      </c>
      <c r="L36" s="139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38"/>
      <c r="H37" s="138"/>
      <c r="I37" s="138"/>
      <c r="J37" s="139"/>
      <c r="K37" s="139"/>
      <c r="L37" s="139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38"/>
      <c r="H38" s="138"/>
      <c r="I38" s="138"/>
      <c r="J38" s="139"/>
      <c r="K38" s="139"/>
      <c r="L38" s="139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38">
        <f>G40+G41</f>
        <v>0</v>
      </c>
      <c r="H39" s="138">
        <f t="shared" ref="H39:J39" si="26">H40+H41</f>
        <v>0</v>
      </c>
      <c r="I39" s="138">
        <f t="shared" si="26"/>
        <v>0</v>
      </c>
      <c r="J39" s="138">
        <f t="shared" si="26"/>
        <v>0</v>
      </c>
      <c r="K39" s="139" t="e">
        <f t="shared" ref="K39" si="27">J39/G39*100</f>
        <v>#DIV/0!</v>
      </c>
      <c r="L39" s="139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38"/>
      <c r="H40" s="138"/>
      <c r="I40" s="138"/>
      <c r="J40" s="139"/>
      <c r="K40" s="139"/>
      <c r="L40" s="139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38"/>
      <c r="H41" s="138"/>
      <c r="I41" s="138"/>
      <c r="J41" s="139"/>
      <c r="K41" s="139"/>
      <c r="L41" s="139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38">
        <f>G43+G44+G45+G46</f>
        <v>0</v>
      </c>
      <c r="H42" s="138">
        <f t="shared" ref="H42:J42" si="29">H43+H44+H45+H46</f>
        <v>0</v>
      </c>
      <c r="I42" s="138">
        <f t="shared" si="29"/>
        <v>0</v>
      </c>
      <c r="J42" s="138">
        <f t="shared" si="29"/>
        <v>0</v>
      </c>
      <c r="K42" s="139" t="e">
        <f t="shared" ref="K42" si="30">J42/G42*100</f>
        <v>#DIV/0!</v>
      </c>
      <c r="L42" s="139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38"/>
      <c r="H43" s="138"/>
      <c r="I43" s="138"/>
      <c r="J43" s="139"/>
      <c r="K43" s="139"/>
      <c r="L43" s="139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38"/>
      <c r="H44" s="138"/>
      <c r="I44" s="138"/>
      <c r="J44" s="139"/>
      <c r="K44" s="139"/>
      <c r="L44" s="139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38"/>
      <c r="H45" s="138"/>
      <c r="I45" s="138"/>
      <c r="J45" s="139"/>
      <c r="K45" s="139"/>
      <c r="L45" s="139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38"/>
      <c r="H46" s="138"/>
      <c r="I46" s="138"/>
      <c r="J46" s="139"/>
      <c r="K46" s="139"/>
      <c r="L46" s="139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38">
        <f>G48</f>
        <v>0</v>
      </c>
      <c r="H47" s="138">
        <f t="shared" ref="H47:J47" si="32">H48</f>
        <v>0</v>
      </c>
      <c r="I47" s="138">
        <f t="shared" si="32"/>
        <v>0</v>
      </c>
      <c r="J47" s="138">
        <f t="shared" si="32"/>
        <v>0</v>
      </c>
      <c r="K47" s="139" t="e">
        <f t="shared" ref="K47:K48" si="33">J47/G47*100</f>
        <v>#DIV/0!</v>
      </c>
      <c r="L47" s="139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38">
        <f>G49+G50+G51+G52+G53+G54+G55</f>
        <v>0</v>
      </c>
      <c r="H48" s="138">
        <f t="shared" ref="H48:J48" si="35">H49+H50+H51+H52+H53+H54+H55</f>
        <v>0</v>
      </c>
      <c r="I48" s="138">
        <f t="shared" si="35"/>
        <v>0</v>
      </c>
      <c r="J48" s="138">
        <f t="shared" si="35"/>
        <v>0</v>
      </c>
      <c r="K48" s="139" t="e">
        <f t="shared" si="33"/>
        <v>#DIV/0!</v>
      </c>
      <c r="L48" s="139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38"/>
      <c r="H49" s="138"/>
      <c r="I49" s="138"/>
      <c r="J49" s="139"/>
      <c r="K49" s="139"/>
      <c r="L49" s="139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38"/>
      <c r="H50" s="138"/>
      <c r="I50" s="138"/>
      <c r="J50" s="139"/>
      <c r="K50" s="139"/>
      <c r="L50" s="139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38"/>
      <c r="H51" s="138"/>
      <c r="I51" s="138"/>
      <c r="J51" s="139"/>
      <c r="K51" s="139"/>
      <c r="L51" s="139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38"/>
      <c r="H52" s="138"/>
      <c r="I52" s="138"/>
      <c r="J52" s="139"/>
      <c r="K52" s="139"/>
      <c r="L52" s="139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38"/>
      <c r="H53" s="138"/>
      <c r="I53" s="138"/>
      <c r="J53" s="139"/>
      <c r="K53" s="139"/>
      <c r="L53" s="139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38"/>
      <c r="H54" s="138"/>
      <c r="I54" s="138"/>
      <c r="J54" s="139"/>
      <c r="K54" s="139"/>
      <c r="L54" s="139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38"/>
      <c r="H55" s="138"/>
      <c r="I55" s="138"/>
      <c r="J55" s="139"/>
      <c r="K55" s="139"/>
      <c r="L55" s="139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38">
        <f>G57+G62</f>
        <v>0</v>
      </c>
      <c r="H56" s="138">
        <f t="shared" ref="H56:J56" si="36">H57+H62</f>
        <v>0</v>
      </c>
      <c r="I56" s="138">
        <f t="shared" si="36"/>
        <v>0</v>
      </c>
      <c r="J56" s="138">
        <f t="shared" si="36"/>
        <v>0</v>
      </c>
      <c r="K56" s="139" t="e">
        <f t="shared" ref="K56:K57" si="37">J56/G56*100</f>
        <v>#DIV/0!</v>
      </c>
      <c r="L56" s="139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38">
        <f>G58+G59+G60+G61</f>
        <v>0</v>
      </c>
      <c r="H57" s="138">
        <f t="shared" ref="H57:J57" si="39">H58+H59+H60+H61</f>
        <v>0</v>
      </c>
      <c r="I57" s="138">
        <f t="shared" si="39"/>
        <v>0</v>
      </c>
      <c r="J57" s="138">
        <f t="shared" si="39"/>
        <v>0</v>
      </c>
      <c r="K57" s="139" t="e">
        <f t="shared" si="37"/>
        <v>#DIV/0!</v>
      </c>
      <c r="L57" s="139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38"/>
      <c r="H58" s="138"/>
      <c r="I58" s="138"/>
      <c r="J58" s="139"/>
      <c r="K58" s="139"/>
      <c r="L58" s="139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38"/>
      <c r="H59" s="138"/>
      <c r="I59" s="138"/>
      <c r="J59" s="139"/>
      <c r="K59" s="139"/>
      <c r="L59" s="139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38"/>
      <c r="H60" s="138"/>
      <c r="I60" s="138"/>
      <c r="J60" s="139"/>
      <c r="K60" s="139"/>
      <c r="L60" s="139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38"/>
      <c r="H61" s="138"/>
      <c r="I61" s="138"/>
      <c r="J61" s="139"/>
      <c r="K61" s="139"/>
      <c r="L61" s="139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38">
        <f>G63+G64+G65+G66+G67+G68+G69</f>
        <v>0</v>
      </c>
      <c r="H62" s="138">
        <f t="shared" ref="H62:J62" si="40">H63+H64+H65+H66+H67+H68+H69</f>
        <v>0</v>
      </c>
      <c r="I62" s="138">
        <f t="shared" si="40"/>
        <v>0</v>
      </c>
      <c r="J62" s="138">
        <f t="shared" si="40"/>
        <v>0</v>
      </c>
      <c r="K62" s="139" t="e">
        <f t="shared" ref="K62" si="41">J62/G62*100</f>
        <v>#DIV/0!</v>
      </c>
      <c r="L62" s="139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38"/>
      <c r="H63" s="138"/>
      <c r="I63" s="138"/>
      <c r="J63" s="139"/>
      <c r="K63" s="139"/>
      <c r="L63" s="139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38"/>
      <c r="H64" s="138"/>
      <c r="I64" s="138"/>
      <c r="J64" s="139"/>
      <c r="K64" s="139"/>
      <c r="L64" s="139"/>
    </row>
    <row r="65" spans="2:15" x14ac:dyDescent="0.25">
      <c r="B65" s="11"/>
      <c r="C65" s="11"/>
      <c r="D65" s="11"/>
      <c r="E65" s="11">
        <v>6524</v>
      </c>
      <c r="F65" s="50" t="s">
        <v>150</v>
      </c>
      <c r="G65" s="138"/>
      <c r="H65" s="138"/>
      <c r="I65" s="138"/>
      <c r="J65" s="139"/>
      <c r="K65" s="139"/>
      <c r="L65" s="139"/>
    </row>
    <row r="66" spans="2:15" x14ac:dyDescent="0.25">
      <c r="B66" s="11"/>
      <c r="C66" s="11"/>
      <c r="D66" s="11"/>
      <c r="E66" s="11">
        <v>6525</v>
      </c>
      <c r="F66" s="50" t="s">
        <v>151</v>
      </c>
      <c r="G66" s="138"/>
      <c r="H66" s="138"/>
      <c r="I66" s="138"/>
      <c r="J66" s="139"/>
      <c r="K66" s="139"/>
      <c r="L66" s="139"/>
    </row>
    <row r="67" spans="2:15" x14ac:dyDescent="0.25">
      <c r="B67" s="11"/>
      <c r="C67" s="11"/>
      <c r="D67" s="11"/>
      <c r="E67" s="11">
        <v>6526</v>
      </c>
      <c r="F67" s="50" t="s">
        <v>152</v>
      </c>
      <c r="G67" s="138"/>
      <c r="H67" s="138"/>
      <c r="I67" s="138"/>
      <c r="J67" s="139"/>
      <c r="K67" s="139"/>
      <c r="L67" s="139"/>
    </row>
    <row r="68" spans="2:15" x14ac:dyDescent="0.25">
      <c r="B68" s="11"/>
      <c r="C68" s="11"/>
      <c r="D68" s="11"/>
      <c r="E68" s="11">
        <v>6527</v>
      </c>
      <c r="F68" s="50" t="s">
        <v>145</v>
      </c>
      <c r="G68" s="138"/>
      <c r="H68" s="138"/>
      <c r="I68" s="138"/>
      <c r="J68" s="139"/>
      <c r="K68" s="139"/>
      <c r="L68" s="139"/>
    </row>
    <row r="69" spans="2:15" ht="25.5" x14ac:dyDescent="0.25">
      <c r="B69" s="11"/>
      <c r="C69" s="11"/>
      <c r="D69" s="12"/>
      <c r="E69" s="12">
        <v>6528</v>
      </c>
      <c r="F69" s="51" t="s">
        <v>146</v>
      </c>
      <c r="G69" s="138"/>
      <c r="H69" s="138"/>
      <c r="I69" s="138"/>
      <c r="J69" s="139"/>
      <c r="K69" s="139"/>
      <c r="L69" s="139"/>
    </row>
    <row r="70" spans="2:15" ht="25.5" x14ac:dyDescent="0.25">
      <c r="B70" s="11"/>
      <c r="C70" s="11">
        <v>66</v>
      </c>
      <c r="D70" s="12"/>
      <c r="E70" s="12"/>
      <c r="F70" s="14" t="s">
        <v>16</v>
      </c>
      <c r="G70" s="138">
        <f>G71+G74</f>
        <v>579.30999999999995</v>
      </c>
      <c r="H70" s="138">
        <f t="shared" ref="H70:J70" si="43">H71+H74</f>
        <v>1460</v>
      </c>
      <c r="I70" s="138">
        <f t="shared" si="43"/>
        <v>1460</v>
      </c>
      <c r="J70" s="138">
        <f t="shared" si="43"/>
        <v>0</v>
      </c>
      <c r="K70" s="139">
        <f t="shared" ref="K70:K71" si="44">J70/G70*100</f>
        <v>0</v>
      </c>
      <c r="L70" s="139">
        <f t="shared" ref="L70:L71" si="45">J70/I70*100</f>
        <v>0</v>
      </c>
    </row>
    <row r="71" spans="2:15" ht="25.5" x14ac:dyDescent="0.25">
      <c r="B71" s="11"/>
      <c r="C71" s="19"/>
      <c r="D71" s="12">
        <v>661</v>
      </c>
      <c r="E71" s="12"/>
      <c r="F71" s="14" t="s">
        <v>36</v>
      </c>
      <c r="G71" s="138">
        <f>G72+G73</f>
        <v>579.30999999999995</v>
      </c>
      <c r="H71" s="138">
        <f t="shared" ref="H71:J71" si="46">H72+H73</f>
        <v>1460</v>
      </c>
      <c r="I71" s="138">
        <f t="shared" si="46"/>
        <v>1460</v>
      </c>
      <c r="J71" s="138">
        <f t="shared" si="46"/>
        <v>0</v>
      </c>
      <c r="K71" s="139">
        <f t="shared" si="44"/>
        <v>0</v>
      </c>
      <c r="L71" s="139">
        <f t="shared" si="45"/>
        <v>0</v>
      </c>
    </row>
    <row r="72" spans="2:15" x14ac:dyDescent="0.25">
      <c r="B72" s="11"/>
      <c r="C72" s="19"/>
      <c r="D72" s="12"/>
      <c r="E72" s="12">
        <v>6614</v>
      </c>
      <c r="F72" s="14" t="s">
        <v>37</v>
      </c>
      <c r="G72" s="138"/>
      <c r="H72" s="138"/>
      <c r="I72" s="138"/>
      <c r="J72" s="139"/>
      <c r="K72" s="139"/>
      <c r="L72" s="139"/>
    </row>
    <row r="73" spans="2:15" x14ac:dyDescent="0.25">
      <c r="B73" s="11"/>
      <c r="C73" s="19"/>
      <c r="D73" s="12"/>
      <c r="E73" s="12">
        <v>6615</v>
      </c>
      <c r="F73" s="50" t="s">
        <v>153</v>
      </c>
      <c r="G73" s="138">
        <v>579.30999999999995</v>
      </c>
      <c r="H73" s="138">
        <v>1460</v>
      </c>
      <c r="I73" s="138">
        <v>1460</v>
      </c>
      <c r="J73" s="139">
        <v>0</v>
      </c>
      <c r="K73" s="139"/>
      <c r="L73" s="139"/>
    </row>
    <row r="74" spans="2:15" ht="25.5" x14ac:dyDescent="0.25">
      <c r="B74" s="11"/>
      <c r="C74" s="19"/>
      <c r="D74" s="12">
        <v>663</v>
      </c>
      <c r="E74" s="12"/>
      <c r="F74" s="50" t="s">
        <v>154</v>
      </c>
      <c r="G74" s="138">
        <f>G75+G76+G77+G78</f>
        <v>0</v>
      </c>
      <c r="H74" s="138">
        <f t="shared" ref="H74:J74" si="47">H75+H76+H77+H78</f>
        <v>0</v>
      </c>
      <c r="I74" s="138">
        <f t="shared" si="47"/>
        <v>0</v>
      </c>
      <c r="J74" s="138">
        <f t="shared" si="47"/>
        <v>0</v>
      </c>
      <c r="K74" s="139" t="e">
        <f t="shared" ref="K74" si="48">J74/G74*100</f>
        <v>#DIV/0!</v>
      </c>
      <c r="L74" s="139" t="e">
        <f t="shared" ref="L74" si="49">J74/I74*100</f>
        <v>#DIV/0!</v>
      </c>
    </row>
    <row r="75" spans="2:15" x14ac:dyDescent="0.25">
      <c r="B75" s="11"/>
      <c r="C75" s="19"/>
      <c r="D75" s="12"/>
      <c r="E75" s="12">
        <v>6631</v>
      </c>
      <c r="F75" s="50" t="s">
        <v>155</v>
      </c>
      <c r="G75" s="138"/>
      <c r="H75" s="138"/>
      <c r="I75" s="138"/>
      <c r="J75" s="139"/>
      <c r="K75" s="139"/>
      <c r="L75" s="139"/>
    </row>
    <row r="76" spans="2:15" x14ac:dyDescent="0.25">
      <c r="B76" s="11"/>
      <c r="C76" s="19"/>
      <c r="D76" s="12"/>
      <c r="E76" s="12">
        <v>6632</v>
      </c>
      <c r="F76" s="51" t="s">
        <v>156</v>
      </c>
      <c r="G76" s="138"/>
      <c r="H76" s="138"/>
      <c r="I76" s="138"/>
      <c r="J76" s="139"/>
      <c r="K76" s="139"/>
      <c r="L76" s="139"/>
    </row>
    <row r="77" spans="2:15" ht="38.25" x14ac:dyDescent="0.25">
      <c r="B77" s="11"/>
      <c r="C77" s="19"/>
      <c r="D77" s="12"/>
      <c r="E77" s="12">
        <v>6633</v>
      </c>
      <c r="F77" s="50" t="s">
        <v>157</v>
      </c>
      <c r="G77" s="138"/>
      <c r="H77" s="138"/>
      <c r="I77" s="138"/>
      <c r="J77" s="139"/>
      <c r="K77" s="139"/>
      <c r="L77" s="139"/>
    </row>
    <row r="78" spans="2:15" ht="25.5" x14ac:dyDescent="0.25">
      <c r="B78" s="11"/>
      <c r="C78" s="19"/>
      <c r="D78" s="12"/>
      <c r="E78" s="12">
        <v>6634</v>
      </c>
      <c r="F78" s="50" t="s">
        <v>158</v>
      </c>
      <c r="G78" s="138"/>
      <c r="H78" s="138"/>
      <c r="I78" s="138"/>
      <c r="J78" s="139"/>
      <c r="K78" s="139"/>
      <c r="L78" s="139"/>
    </row>
    <row r="79" spans="2:15" ht="25.5" x14ac:dyDescent="0.25">
      <c r="B79" s="11"/>
      <c r="C79" s="11">
        <v>67</v>
      </c>
      <c r="D79" s="12"/>
      <c r="E79" s="12"/>
      <c r="F79" s="50" t="s">
        <v>159</v>
      </c>
      <c r="G79" s="138">
        <f>G80</f>
        <v>1496918.9600000002</v>
      </c>
      <c r="H79" s="138">
        <f t="shared" ref="H79:J79" si="50">H80</f>
        <v>3249944</v>
      </c>
      <c r="I79" s="138">
        <f t="shared" si="50"/>
        <v>3249944</v>
      </c>
      <c r="J79" s="138">
        <f t="shared" si="50"/>
        <v>1619311.23</v>
      </c>
      <c r="K79" s="139">
        <f t="shared" ref="K79:K80" si="51">J79/G79*100</f>
        <v>108.17627896168807</v>
      </c>
      <c r="L79" s="139">
        <f t="shared" ref="L79:L80" si="52">J79/I79*100</f>
        <v>49.825819460273777</v>
      </c>
      <c r="O79" s="132"/>
    </row>
    <row r="80" spans="2:15" ht="25.5" x14ac:dyDescent="0.25">
      <c r="B80" s="11"/>
      <c r="C80" s="11"/>
      <c r="D80" s="12">
        <v>671</v>
      </c>
      <c r="E80" s="12"/>
      <c r="F80" s="50" t="s">
        <v>160</v>
      </c>
      <c r="G80" s="138">
        <f>G81+G82+G83</f>
        <v>1496918.9600000002</v>
      </c>
      <c r="H80" s="138">
        <f t="shared" ref="H80:J80" si="53">H81+H82+H83</f>
        <v>3249944</v>
      </c>
      <c r="I80" s="138">
        <f t="shared" si="53"/>
        <v>3249944</v>
      </c>
      <c r="J80" s="138">
        <f t="shared" si="53"/>
        <v>1619311.23</v>
      </c>
      <c r="K80" s="139">
        <f t="shared" si="51"/>
        <v>108.17627896168807</v>
      </c>
      <c r="L80" s="139">
        <f t="shared" si="52"/>
        <v>49.825819460273777</v>
      </c>
      <c r="O80" s="132"/>
    </row>
    <row r="81" spans="2:15" ht="25.5" x14ac:dyDescent="0.25">
      <c r="B81" s="11"/>
      <c r="C81" s="11"/>
      <c r="D81" s="12"/>
      <c r="E81" s="12">
        <v>6711</v>
      </c>
      <c r="F81" s="50" t="s">
        <v>161</v>
      </c>
      <c r="G81" s="138">
        <v>1493566.61</v>
      </c>
      <c r="H81" s="138">
        <v>3236314</v>
      </c>
      <c r="I81" s="138">
        <v>3236314</v>
      </c>
      <c r="J81" s="139">
        <f>1615062.23+123.43</f>
        <v>1615185.66</v>
      </c>
      <c r="K81" s="139"/>
      <c r="L81" s="139"/>
      <c r="O81" s="132"/>
    </row>
    <row r="82" spans="2:15" ht="25.5" x14ac:dyDescent="0.25">
      <c r="B82" s="11"/>
      <c r="C82" s="11"/>
      <c r="D82" s="12"/>
      <c r="E82" s="12">
        <v>6712</v>
      </c>
      <c r="F82" s="50" t="s">
        <v>162</v>
      </c>
      <c r="G82" s="138">
        <v>3352.35</v>
      </c>
      <c r="H82" s="138">
        <v>13630</v>
      </c>
      <c r="I82" s="138">
        <v>13630</v>
      </c>
      <c r="J82" s="139">
        <v>4125.57</v>
      </c>
      <c r="K82" s="139"/>
      <c r="L82" s="139"/>
    </row>
    <row r="83" spans="2:15" ht="25.5" x14ac:dyDescent="0.25">
      <c r="B83" s="11"/>
      <c r="C83" s="11"/>
      <c r="D83" s="12"/>
      <c r="E83" s="12">
        <v>6714</v>
      </c>
      <c r="F83" s="50" t="s">
        <v>163</v>
      </c>
      <c r="G83" s="138"/>
      <c r="H83" s="138"/>
      <c r="I83" s="138"/>
      <c r="J83" s="139"/>
      <c r="K83" s="139"/>
      <c r="L83" s="139"/>
    </row>
    <row r="84" spans="2:15" x14ac:dyDescent="0.25">
      <c r="B84" s="19">
        <v>7</v>
      </c>
      <c r="C84" s="11"/>
      <c r="D84" s="12"/>
      <c r="E84" s="12"/>
      <c r="F84" s="14" t="s">
        <v>22</v>
      </c>
      <c r="G84" s="142">
        <f>G85</f>
        <v>0</v>
      </c>
      <c r="H84" s="142">
        <f t="shared" ref="H84:J84" si="54">H85</f>
        <v>0</v>
      </c>
      <c r="I84" s="142">
        <f t="shared" si="54"/>
        <v>0</v>
      </c>
      <c r="J84" s="142">
        <f t="shared" si="54"/>
        <v>0</v>
      </c>
      <c r="K84" s="139" t="e">
        <f t="shared" ref="K84:K86" si="55">J84/G84*100</f>
        <v>#DIV/0!</v>
      </c>
      <c r="L84" s="139" t="e">
        <f t="shared" ref="L84:L86" si="56">J84/I84*100</f>
        <v>#DIV/0!</v>
      </c>
    </row>
    <row r="85" spans="2:15" ht="30.75" customHeight="1" x14ac:dyDescent="0.25">
      <c r="B85" s="11"/>
      <c r="C85" s="11">
        <v>72</v>
      </c>
      <c r="D85" s="12"/>
      <c r="E85" s="12"/>
      <c r="F85" s="26" t="s">
        <v>23</v>
      </c>
      <c r="G85" s="138">
        <f>G86</f>
        <v>0</v>
      </c>
      <c r="H85" s="138">
        <f t="shared" ref="H85:J85" si="57">H86</f>
        <v>0</v>
      </c>
      <c r="I85" s="138">
        <f t="shared" si="57"/>
        <v>0</v>
      </c>
      <c r="J85" s="138">
        <f t="shared" si="57"/>
        <v>0</v>
      </c>
      <c r="K85" s="139" t="e">
        <f t="shared" si="55"/>
        <v>#DIV/0!</v>
      </c>
      <c r="L85" s="139" t="e">
        <f t="shared" si="56"/>
        <v>#DIV/0!</v>
      </c>
    </row>
    <row r="86" spans="2:15" x14ac:dyDescent="0.25">
      <c r="B86" s="11"/>
      <c r="C86" s="11"/>
      <c r="D86" s="11">
        <v>721</v>
      </c>
      <c r="E86" s="11"/>
      <c r="F86" s="26" t="s">
        <v>38</v>
      </c>
      <c r="G86" s="138">
        <f>G87</f>
        <v>0</v>
      </c>
      <c r="H86" s="138">
        <f t="shared" ref="H86:J86" si="58">H87</f>
        <v>0</v>
      </c>
      <c r="I86" s="138">
        <f t="shared" si="58"/>
        <v>0</v>
      </c>
      <c r="J86" s="138">
        <f t="shared" si="58"/>
        <v>0</v>
      </c>
      <c r="K86" s="139" t="e">
        <f t="shared" si="55"/>
        <v>#DIV/0!</v>
      </c>
      <c r="L86" s="139" t="e">
        <f t="shared" si="56"/>
        <v>#DIV/0!</v>
      </c>
    </row>
    <row r="87" spans="2:15" x14ac:dyDescent="0.25">
      <c r="B87" s="11"/>
      <c r="C87" s="11"/>
      <c r="D87" s="11"/>
      <c r="E87" s="11">
        <v>7211</v>
      </c>
      <c r="F87" s="26" t="s">
        <v>39</v>
      </c>
      <c r="G87" s="138"/>
      <c r="H87" s="138"/>
      <c r="I87" s="138"/>
      <c r="J87" s="139"/>
      <c r="K87" s="139"/>
      <c r="L87" s="139"/>
    </row>
    <row r="90" spans="2:15" ht="36.75" customHeight="1" x14ac:dyDescent="0.25">
      <c r="B90" s="171" t="s">
        <v>7</v>
      </c>
      <c r="C90" s="172"/>
      <c r="D90" s="172"/>
      <c r="E90" s="172"/>
      <c r="F90" s="173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5" x14ac:dyDescent="0.25">
      <c r="B91" s="174">
        <v>1</v>
      </c>
      <c r="C91" s="175"/>
      <c r="D91" s="175"/>
      <c r="E91" s="175"/>
      <c r="F91" s="176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5" x14ac:dyDescent="0.25">
      <c r="B92" s="10"/>
      <c r="C92" s="10"/>
      <c r="D92" s="10"/>
      <c r="E92" s="10"/>
      <c r="F92" s="10" t="s">
        <v>58</v>
      </c>
      <c r="G92" s="143">
        <f>G93+G144</f>
        <v>1497498.27</v>
      </c>
      <c r="H92" s="143">
        <f t="shared" ref="H92:J92" si="59">H93+H144</f>
        <v>3251404</v>
      </c>
      <c r="I92" s="143">
        <f t="shared" si="59"/>
        <v>3251404</v>
      </c>
      <c r="J92" s="143">
        <f t="shared" si="59"/>
        <v>1619381.3099999996</v>
      </c>
      <c r="K92" s="139">
        <f>J92/G92*100</f>
        <v>108.13911057139316</v>
      </c>
      <c r="L92" s="139">
        <f>J92/I92*100</f>
        <v>49.805601211046046</v>
      </c>
    </row>
    <row r="93" spans="2:15" x14ac:dyDescent="0.25">
      <c r="B93" s="10">
        <v>3</v>
      </c>
      <c r="C93" s="10"/>
      <c r="D93" s="10"/>
      <c r="E93" s="10"/>
      <c r="F93" s="10" t="s">
        <v>4</v>
      </c>
      <c r="G93" s="143">
        <f>G94+G104+G137</f>
        <v>1494145.92</v>
      </c>
      <c r="H93" s="143">
        <f t="shared" ref="H93:J93" si="60">H94+H104+H137</f>
        <v>3211495</v>
      </c>
      <c r="I93" s="143">
        <f t="shared" si="60"/>
        <v>3211495</v>
      </c>
      <c r="J93" s="143">
        <f t="shared" si="60"/>
        <v>1615255.7399999995</v>
      </c>
      <c r="K93" s="139">
        <f t="shared" ref="K93:K95" si="61">J93/G93*100</f>
        <v>108.10562197298638</v>
      </c>
      <c r="L93" s="139">
        <f t="shared" ref="L93:L95" si="62">J93/I93*100</f>
        <v>50.296068964765617</v>
      </c>
    </row>
    <row r="94" spans="2:15" x14ac:dyDescent="0.25">
      <c r="B94" s="10"/>
      <c r="C94" s="10">
        <v>31</v>
      </c>
      <c r="D94" s="10"/>
      <c r="E94" s="10"/>
      <c r="F94" s="10" t="s">
        <v>5</v>
      </c>
      <c r="G94" s="143">
        <f>G95+G99+G101</f>
        <v>1248182.0299999998</v>
      </c>
      <c r="H94" s="143">
        <f t="shared" ref="H94:J94" si="63">H95+H99+H101</f>
        <v>2774198</v>
      </c>
      <c r="I94" s="143">
        <f t="shared" si="63"/>
        <v>2774198</v>
      </c>
      <c r="J94" s="143">
        <f t="shared" si="63"/>
        <v>1340909.6299999997</v>
      </c>
      <c r="K94" s="139">
        <f t="shared" si="61"/>
        <v>107.42901257759654</v>
      </c>
      <c r="L94" s="139">
        <f t="shared" si="62"/>
        <v>48.335037008894091</v>
      </c>
    </row>
    <row r="95" spans="2:15" x14ac:dyDescent="0.25">
      <c r="B95" s="11"/>
      <c r="C95" s="11"/>
      <c r="D95" s="11">
        <v>311</v>
      </c>
      <c r="E95" s="11"/>
      <c r="F95" s="11" t="s">
        <v>40</v>
      </c>
      <c r="G95" s="138">
        <f>G96+G97+G98</f>
        <v>1039231.94</v>
      </c>
      <c r="H95" s="138">
        <f t="shared" ref="H95:J95" si="64">H96+H97+H98</f>
        <v>2338575</v>
      </c>
      <c r="I95" s="138">
        <f t="shared" si="64"/>
        <v>2338575</v>
      </c>
      <c r="J95" s="138">
        <f t="shared" si="64"/>
        <v>1130676.7899999998</v>
      </c>
      <c r="K95" s="139">
        <f t="shared" si="61"/>
        <v>108.7992724703977</v>
      </c>
      <c r="L95" s="139">
        <f t="shared" si="62"/>
        <v>48.348964219663678</v>
      </c>
    </row>
    <row r="96" spans="2:15" x14ac:dyDescent="0.25">
      <c r="B96" s="11"/>
      <c r="C96" s="11"/>
      <c r="D96" s="11"/>
      <c r="E96" s="11">
        <v>3111</v>
      </c>
      <c r="F96" s="11" t="s">
        <v>41</v>
      </c>
      <c r="G96" s="138">
        <v>1033077.72</v>
      </c>
      <c r="H96" s="138">
        <v>2318667</v>
      </c>
      <c r="I96" s="138">
        <v>2318667</v>
      </c>
      <c r="J96" s="139">
        <v>1121892.8999999999</v>
      </c>
      <c r="K96" s="139"/>
      <c r="L96" s="13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8"/>
      <c r="H97" s="138"/>
      <c r="I97" s="138"/>
      <c r="J97" s="139"/>
      <c r="K97" s="139"/>
      <c r="L97" s="13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8">
        <v>6154.22</v>
      </c>
      <c r="H98" s="138">
        <v>19908</v>
      </c>
      <c r="I98" s="138">
        <v>19908</v>
      </c>
      <c r="J98" s="139">
        <v>8783.89</v>
      </c>
      <c r="K98" s="139"/>
      <c r="L98" s="1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8">
        <f>G100</f>
        <v>38203.17</v>
      </c>
      <c r="H99" s="138">
        <f t="shared" ref="H99:J99" si="65">H100</f>
        <v>71803</v>
      </c>
      <c r="I99" s="138">
        <f t="shared" si="65"/>
        <v>71803</v>
      </c>
      <c r="J99" s="138">
        <f t="shared" si="65"/>
        <v>35194.68</v>
      </c>
      <c r="K99" s="139">
        <f t="shared" ref="K99" si="66">J99/G99*100</f>
        <v>92.125025226964155</v>
      </c>
      <c r="L99" s="139">
        <f t="shared" ref="L99" si="67">J99/I99*100</f>
        <v>49.01561216105177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8">
        <v>38203.17</v>
      </c>
      <c r="H100" s="138">
        <v>71803</v>
      </c>
      <c r="I100" s="138">
        <v>71803</v>
      </c>
      <c r="J100" s="139">
        <v>35194.68</v>
      </c>
      <c r="K100" s="139"/>
      <c r="L100" s="13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8">
        <f>G102+G103</f>
        <v>170746.92</v>
      </c>
      <c r="H101" s="138">
        <f t="shared" ref="H101:J101" si="68">H102+H103</f>
        <v>363820</v>
      </c>
      <c r="I101" s="138">
        <f t="shared" si="68"/>
        <v>363820</v>
      </c>
      <c r="J101" s="138">
        <f t="shared" si="68"/>
        <v>175038.16</v>
      </c>
      <c r="K101" s="139">
        <f t="shared" ref="K101" si="69">J101/G101*100</f>
        <v>102.51321663664564</v>
      </c>
      <c r="L101" s="139">
        <f t="shared" ref="L101" si="70">J101/I101*100</f>
        <v>48.111197845088235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8"/>
      <c r="H102" s="138"/>
      <c r="I102" s="138"/>
      <c r="J102" s="139"/>
      <c r="K102" s="139"/>
      <c r="L102" s="1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8">
        <v>170746.92</v>
      </c>
      <c r="H103" s="138">
        <v>363820</v>
      </c>
      <c r="I103" s="138">
        <v>363820</v>
      </c>
      <c r="J103" s="139">
        <v>175038.16</v>
      </c>
      <c r="K103" s="139"/>
      <c r="L103" s="139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43">
        <f>G105+G110+G117+G127+G129</f>
        <v>245151.31999999998</v>
      </c>
      <c r="H104" s="143">
        <f t="shared" ref="H104:J104" si="71">H105+H110+H117+H127+H129</f>
        <v>435704</v>
      </c>
      <c r="I104" s="143">
        <f t="shared" si="71"/>
        <v>435704</v>
      </c>
      <c r="J104" s="143">
        <f t="shared" si="71"/>
        <v>273718.66000000003</v>
      </c>
      <c r="K104" s="139">
        <f t="shared" ref="K104:K105" si="72">J104/G104*100</f>
        <v>111.65294153831195</v>
      </c>
      <c r="L104" s="139">
        <f t="shared" ref="L104:L105" si="73">J104/I104*100</f>
        <v>62.822159080476659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8">
        <f>G106+G107+G108+G109</f>
        <v>39621.449999999997</v>
      </c>
      <c r="H105" s="138">
        <f t="shared" ref="H105:J105" si="74">H106+H107+H108+H109</f>
        <v>97286</v>
      </c>
      <c r="I105" s="138">
        <f t="shared" si="74"/>
        <v>97286</v>
      </c>
      <c r="J105" s="138">
        <f t="shared" si="74"/>
        <v>46274.68</v>
      </c>
      <c r="K105" s="139">
        <f t="shared" si="72"/>
        <v>116.79199019722904</v>
      </c>
      <c r="L105" s="139">
        <f t="shared" si="73"/>
        <v>47.565610673683778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38">
        <v>2588.09</v>
      </c>
      <c r="H106" s="138">
        <v>4247</v>
      </c>
      <c r="I106" s="138">
        <v>4247</v>
      </c>
      <c r="J106" s="139">
        <v>2210</v>
      </c>
      <c r="K106" s="139"/>
      <c r="L106" s="139"/>
    </row>
    <row r="107" spans="2:12" ht="25.5" x14ac:dyDescent="0.25">
      <c r="B107" s="11"/>
      <c r="C107" s="19"/>
      <c r="D107" s="12"/>
      <c r="E107" s="11">
        <v>3212</v>
      </c>
      <c r="F107" s="26" t="s">
        <v>170</v>
      </c>
      <c r="G107" s="138">
        <v>36834.269999999997</v>
      </c>
      <c r="H107" s="138">
        <v>91579</v>
      </c>
      <c r="I107" s="138">
        <v>91579</v>
      </c>
      <c r="J107" s="139">
        <v>42899.68</v>
      </c>
      <c r="K107" s="139"/>
      <c r="L107" s="139"/>
    </row>
    <row r="108" spans="2:12" ht="15" customHeight="1" x14ac:dyDescent="0.25">
      <c r="B108" s="11"/>
      <c r="C108" s="19"/>
      <c r="D108" s="12"/>
      <c r="E108" s="11">
        <v>3213</v>
      </c>
      <c r="F108" s="26" t="s">
        <v>171</v>
      </c>
      <c r="G108" s="138"/>
      <c r="H108" s="138">
        <v>1062</v>
      </c>
      <c r="I108" s="138">
        <v>1062</v>
      </c>
      <c r="J108" s="139">
        <v>200</v>
      </c>
      <c r="K108" s="139"/>
      <c r="L108" s="139"/>
    </row>
    <row r="109" spans="2:12" x14ac:dyDescent="0.25">
      <c r="B109" s="11"/>
      <c r="C109" s="19"/>
      <c r="D109" s="12"/>
      <c r="E109" s="11">
        <v>3214</v>
      </c>
      <c r="F109" s="26" t="s">
        <v>172</v>
      </c>
      <c r="G109" s="138">
        <v>199.09</v>
      </c>
      <c r="H109" s="138">
        <v>398</v>
      </c>
      <c r="I109" s="138">
        <v>398</v>
      </c>
      <c r="J109" s="139">
        <v>965</v>
      </c>
      <c r="K109" s="139"/>
      <c r="L109" s="139"/>
    </row>
    <row r="110" spans="2:12" x14ac:dyDescent="0.25">
      <c r="B110" s="11"/>
      <c r="C110" s="19"/>
      <c r="D110" s="11">
        <v>322</v>
      </c>
      <c r="E110" s="11"/>
      <c r="F110" s="26" t="s">
        <v>173</v>
      </c>
      <c r="G110" s="138">
        <f>G111+G112+G113+G114+G115+G116</f>
        <v>17713.82</v>
      </c>
      <c r="H110" s="138">
        <f t="shared" ref="H110:J110" si="75">H111+H112+H113+H114+H115+H116</f>
        <v>43627</v>
      </c>
      <c r="I110" s="138">
        <f t="shared" si="75"/>
        <v>43627</v>
      </c>
      <c r="J110" s="138">
        <f t="shared" si="75"/>
        <v>17970.38</v>
      </c>
      <c r="K110" s="139">
        <f t="shared" ref="K110" si="76">J110/G110*100</f>
        <v>101.4483606585141</v>
      </c>
      <c r="L110" s="139">
        <f t="shared" ref="L110" si="77">J110/I110*100</f>
        <v>41.190959726774707</v>
      </c>
    </row>
    <row r="111" spans="2:12" x14ac:dyDescent="0.25">
      <c r="B111" s="11"/>
      <c r="C111" s="19"/>
      <c r="D111" s="11"/>
      <c r="E111" s="11">
        <v>3221</v>
      </c>
      <c r="F111" s="26" t="s">
        <v>174</v>
      </c>
      <c r="G111" s="138">
        <v>13466.7</v>
      </c>
      <c r="H111" s="138">
        <v>34641</v>
      </c>
      <c r="I111" s="138">
        <v>34641</v>
      </c>
      <c r="J111" s="139">
        <v>14120.08</v>
      </c>
      <c r="K111" s="139"/>
      <c r="L111" s="139"/>
    </row>
    <row r="112" spans="2:12" x14ac:dyDescent="0.25">
      <c r="B112" s="11"/>
      <c r="C112" s="19"/>
      <c r="D112" s="12"/>
      <c r="E112" s="11">
        <v>3222</v>
      </c>
      <c r="F112" s="26" t="s">
        <v>175</v>
      </c>
      <c r="G112" s="138"/>
      <c r="H112" s="138"/>
      <c r="I112" s="138"/>
      <c r="J112" s="139"/>
      <c r="K112" s="139"/>
      <c r="L112" s="139"/>
    </row>
    <row r="113" spans="2:14" x14ac:dyDescent="0.25">
      <c r="B113" s="11"/>
      <c r="C113" s="19"/>
      <c r="D113" s="12"/>
      <c r="E113" s="11">
        <v>3223</v>
      </c>
      <c r="F113" s="26" t="s">
        <v>176</v>
      </c>
      <c r="G113" s="138">
        <v>2813.72</v>
      </c>
      <c r="H113" s="138">
        <v>5973</v>
      </c>
      <c r="I113" s="138">
        <v>5973</v>
      </c>
      <c r="J113" s="139">
        <v>2390.3000000000002</v>
      </c>
      <c r="K113" s="139"/>
      <c r="L113" s="139"/>
    </row>
    <row r="114" spans="2:14" ht="25.5" x14ac:dyDescent="0.25">
      <c r="B114" s="11"/>
      <c r="C114" s="19"/>
      <c r="D114" s="12"/>
      <c r="E114" s="11">
        <v>3224</v>
      </c>
      <c r="F114" s="26" t="s">
        <v>177</v>
      </c>
      <c r="G114" s="138">
        <v>477.8</v>
      </c>
      <c r="H114" s="138">
        <v>1553</v>
      </c>
      <c r="I114" s="138">
        <v>1553</v>
      </c>
      <c r="J114" s="139">
        <v>930</v>
      </c>
      <c r="K114" s="139"/>
      <c r="L114" s="139"/>
    </row>
    <row r="115" spans="2:14" x14ac:dyDescent="0.25">
      <c r="B115" s="11"/>
      <c r="C115" s="19"/>
      <c r="D115" s="12"/>
      <c r="E115" s="11">
        <v>3225</v>
      </c>
      <c r="F115" s="26" t="s">
        <v>178</v>
      </c>
      <c r="G115" s="138">
        <v>955.6</v>
      </c>
      <c r="H115" s="138">
        <v>1195</v>
      </c>
      <c r="I115" s="138">
        <v>1195</v>
      </c>
      <c r="J115" s="139">
        <v>530</v>
      </c>
      <c r="K115" s="139"/>
      <c r="L115" s="139"/>
    </row>
    <row r="116" spans="2:14" x14ac:dyDescent="0.25">
      <c r="B116" s="11"/>
      <c r="C116" s="19"/>
      <c r="D116" s="12"/>
      <c r="E116" s="11">
        <v>3227</v>
      </c>
      <c r="F116" s="26" t="s">
        <v>179</v>
      </c>
      <c r="G116" s="138"/>
      <c r="H116" s="138">
        <v>265</v>
      </c>
      <c r="I116" s="138">
        <v>265</v>
      </c>
      <c r="J116" s="139"/>
      <c r="K116" s="139"/>
      <c r="L116" s="139"/>
    </row>
    <row r="117" spans="2:14" x14ac:dyDescent="0.25">
      <c r="B117" s="11"/>
      <c r="C117" s="19"/>
      <c r="D117" s="11">
        <v>323</v>
      </c>
      <c r="E117" s="11"/>
      <c r="F117" s="26" t="s">
        <v>180</v>
      </c>
      <c r="G117" s="138">
        <f>G118+G119+G120+G121+G122+G123+G124+G125+G126</f>
        <v>186900.27</v>
      </c>
      <c r="H117" s="138">
        <f t="shared" ref="H117:J117" si="78">H118+H119+H120+H121+H122+H123+H124+H125+H126</f>
        <v>287757</v>
      </c>
      <c r="I117" s="138">
        <f t="shared" si="78"/>
        <v>287757</v>
      </c>
      <c r="J117" s="138">
        <f t="shared" si="78"/>
        <v>208518.6</v>
      </c>
      <c r="K117" s="139">
        <f t="shared" ref="K117" si="79">J117/G117*100</f>
        <v>111.56677301750287</v>
      </c>
      <c r="L117" s="139">
        <f t="shared" ref="L117" si="80">J117/I117*100</f>
        <v>72.46343268799717</v>
      </c>
    </row>
    <row r="118" spans="2:14" x14ac:dyDescent="0.25">
      <c r="B118" s="11"/>
      <c r="C118" s="19"/>
      <c r="D118" s="12"/>
      <c r="E118" s="11">
        <v>3231</v>
      </c>
      <c r="F118" s="26" t="s">
        <v>181</v>
      </c>
      <c r="G118" s="138">
        <v>20691.490000000002</v>
      </c>
      <c r="H118" s="138">
        <v>45126</v>
      </c>
      <c r="I118" s="138">
        <v>45126</v>
      </c>
      <c r="J118" s="139">
        <v>20675.96</v>
      </c>
      <c r="K118" s="139"/>
      <c r="L118" s="139"/>
    </row>
    <row r="119" spans="2:14" x14ac:dyDescent="0.25">
      <c r="B119" s="11"/>
      <c r="C119" s="19"/>
      <c r="D119" s="12"/>
      <c r="E119" s="11">
        <v>3232</v>
      </c>
      <c r="F119" s="26" t="s">
        <v>182</v>
      </c>
      <c r="G119" s="138">
        <v>743.25</v>
      </c>
      <c r="H119" s="138">
        <v>1991</v>
      </c>
      <c r="I119" s="138">
        <v>1991</v>
      </c>
      <c r="J119" s="139">
        <v>690</v>
      </c>
      <c r="K119" s="139"/>
      <c r="L119" s="139"/>
    </row>
    <row r="120" spans="2:14" x14ac:dyDescent="0.25">
      <c r="B120" s="11"/>
      <c r="C120" s="19"/>
      <c r="D120" s="12"/>
      <c r="E120" s="11">
        <v>3233</v>
      </c>
      <c r="F120" s="26" t="s">
        <v>183</v>
      </c>
      <c r="G120" s="138">
        <v>3809.14</v>
      </c>
      <c r="H120" s="138">
        <v>3982</v>
      </c>
      <c r="I120" s="138">
        <v>3982</v>
      </c>
      <c r="J120" s="139">
        <v>2401.33</v>
      </c>
      <c r="K120" s="139"/>
      <c r="L120" s="139"/>
      <c r="N120" s="132"/>
    </row>
    <row r="121" spans="2:14" x14ac:dyDescent="0.25">
      <c r="B121" s="11"/>
      <c r="C121" s="19"/>
      <c r="D121" s="12"/>
      <c r="E121" s="11">
        <v>3234</v>
      </c>
      <c r="F121" s="26" t="s">
        <v>184</v>
      </c>
      <c r="G121" s="138">
        <v>1844.85</v>
      </c>
      <c r="H121" s="138">
        <v>4114</v>
      </c>
      <c r="I121" s="138">
        <v>4114</v>
      </c>
      <c r="J121" s="139">
        <v>1790</v>
      </c>
      <c r="K121" s="139"/>
      <c r="L121" s="139"/>
      <c r="N121" s="132"/>
    </row>
    <row r="122" spans="2:14" x14ac:dyDescent="0.25">
      <c r="B122" s="11"/>
      <c r="C122" s="19"/>
      <c r="D122" s="12"/>
      <c r="E122" s="11">
        <v>3235</v>
      </c>
      <c r="F122" s="26" t="s">
        <v>185</v>
      </c>
      <c r="G122" s="138">
        <v>4353.3100000000004</v>
      </c>
      <c r="H122" s="138">
        <v>8627</v>
      </c>
      <c r="I122" s="138">
        <v>8627</v>
      </c>
      <c r="J122" s="139">
        <v>4169.3500000000004</v>
      </c>
      <c r="K122" s="139"/>
      <c r="L122" s="139"/>
      <c r="N122" s="132"/>
    </row>
    <row r="123" spans="2:14" x14ac:dyDescent="0.25">
      <c r="B123" s="11"/>
      <c r="C123" s="19"/>
      <c r="D123" s="12"/>
      <c r="E123" s="11">
        <v>3236</v>
      </c>
      <c r="F123" s="26" t="s">
        <v>186</v>
      </c>
      <c r="G123" s="138">
        <v>3457.43</v>
      </c>
      <c r="H123" s="138">
        <v>11680</v>
      </c>
      <c r="I123" s="138">
        <v>11680</v>
      </c>
      <c r="J123" s="139">
        <v>452</v>
      </c>
      <c r="K123" s="139"/>
      <c r="L123" s="139"/>
    </row>
    <row r="124" spans="2:14" x14ac:dyDescent="0.25">
      <c r="B124" s="11"/>
      <c r="C124" s="19"/>
      <c r="D124" s="12"/>
      <c r="E124" s="11">
        <v>3237</v>
      </c>
      <c r="F124" s="26" t="s">
        <v>187</v>
      </c>
      <c r="G124" s="138">
        <v>151741.99</v>
      </c>
      <c r="H124" s="138">
        <v>208879</v>
      </c>
      <c r="I124" s="138">
        <v>208879</v>
      </c>
      <c r="J124" s="139">
        <v>178100</v>
      </c>
      <c r="K124" s="139"/>
      <c r="L124" s="139"/>
    </row>
    <row r="125" spans="2:14" x14ac:dyDescent="0.25">
      <c r="B125" s="11"/>
      <c r="C125" s="19"/>
      <c r="D125" s="12"/>
      <c r="E125" s="11">
        <v>3238</v>
      </c>
      <c r="F125" s="26" t="s">
        <v>188</v>
      </c>
      <c r="G125" s="138"/>
      <c r="H125" s="138">
        <v>40</v>
      </c>
      <c r="I125" s="138">
        <v>40</v>
      </c>
      <c r="J125" s="139">
        <v>9.9600000000000009</v>
      </c>
      <c r="K125" s="139"/>
      <c r="L125" s="139"/>
    </row>
    <row r="126" spans="2:14" x14ac:dyDescent="0.25">
      <c r="B126" s="11"/>
      <c r="C126" s="19"/>
      <c r="D126" s="12"/>
      <c r="E126" s="11">
        <v>3239</v>
      </c>
      <c r="F126" s="26" t="s">
        <v>189</v>
      </c>
      <c r="G126" s="138">
        <v>258.81</v>
      </c>
      <c r="H126" s="138">
        <v>3318</v>
      </c>
      <c r="I126" s="138">
        <v>3318</v>
      </c>
      <c r="J126" s="139">
        <v>230</v>
      </c>
      <c r="K126" s="139"/>
      <c r="L126" s="139"/>
    </row>
    <row r="127" spans="2:14" x14ac:dyDescent="0.25">
      <c r="B127" s="11"/>
      <c r="C127" s="19"/>
      <c r="D127" s="11">
        <v>324</v>
      </c>
      <c r="E127" s="11"/>
      <c r="F127" s="26" t="s">
        <v>190</v>
      </c>
      <c r="G127" s="138">
        <f>G128</f>
        <v>663.61</v>
      </c>
      <c r="H127" s="138">
        <f t="shared" ref="H127:J127" si="81">H128</f>
        <v>1991</v>
      </c>
      <c r="I127" s="138">
        <f t="shared" si="81"/>
        <v>1991</v>
      </c>
      <c r="J127" s="138">
        <f t="shared" si="81"/>
        <v>550</v>
      </c>
      <c r="K127" s="139">
        <f t="shared" ref="K127" si="82">J127/G127*100</f>
        <v>82.88000482210937</v>
      </c>
      <c r="L127" s="139">
        <f t="shared" ref="L127" si="83">J127/I127*100</f>
        <v>27.624309392265197</v>
      </c>
    </row>
    <row r="128" spans="2:14" x14ac:dyDescent="0.25">
      <c r="B128" s="11"/>
      <c r="C128" s="19"/>
      <c r="D128" s="11"/>
      <c r="E128" s="11">
        <v>3241</v>
      </c>
      <c r="F128" s="26" t="s">
        <v>190</v>
      </c>
      <c r="G128" s="138">
        <v>663.61</v>
      </c>
      <c r="H128" s="138">
        <v>1991</v>
      </c>
      <c r="I128" s="138">
        <v>1991</v>
      </c>
      <c r="J128" s="139">
        <v>550</v>
      </c>
      <c r="K128" s="139"/>
      <c r="L128" s="139"/>
    </row>
    <row r="129" spans="2:12" x14ac:dyDescent="0.25">
      <c r="B129" s="11"/>
      <c r="C129" s="19"/>
      <c r="D129" s="11">
        <v>329</v>
      </c>
      <c r="E129" s="11"/>
      <c r="F129" s="26" t="s">
        <v>191</v>
      </c>
      <c r="G129" s="138">
        <f>G130+G131+G132+G133+G134+G135+G136</f>
        <v>252.17000000000002</v>
      </c>
      <c r="H129" s="138">
        <f t="shared" ref="H129:J129" si="84">H130+H131+H132+H133+H134+H135+H136</f>
        <v>5043</v>
      </c>
      <c r="I129" s="138">
        <f t="shared" si="84"/>
        <v>5043</v>
      </c>
      <c r="J129" s="138">
        <f t="shared" si="84"/>
        <v>405</v>
      </c>
      <c r="K129" s="139">
        <f t="shared" ref="K129" si="85">J129/G129*100</f>
        <v>160.60594043700678</v>
      </c>
      <c r="L129" s="139">
        <f t="shared" ref="L129" si="86">J129/I129*100</f>
        <v>8.0309339678762637</v>
      </c>
    </row>
    <row r="130" spans="2:12" ht="25.5" x14ac:dyDescent="0.25">
      <c r="B130" s="11"/>
      <c r="C130" s="19"/>
      <c r="D130" s="11"/>
      <c r="E130" s="11">
        <v>3291</v>
      </c>
      <c r="F130" s="26" t="s">
        <v>192</v>
      </c>
      <c r="G130" s="138"/>
      <c r="H130" s="138"/>
      <c r="I130" s="138"/>
      <c r="J130" s="139"/>
      <c r="K130" s="139"/>
      <c r="L130" s="139"/>
    </row>
    <row r="131" spans="2:12" x14ac:dyDescent="0.25">
      <c r="B131" s="11"/>
      <c r="C131" s="19"/>
      <c r="D131" s="11"/>
      <c r="E131" s="11">
        <v>3292</v>
      </c>
      <c r="F131" s="26" t="s">
        <v>193</v>
      </c>
      <c r="G131" s="138">
        <v>132.72</v>
      </c>
      <c r="H131" s="138">
        <v>1858</v>
      </c>
      <c r="I131" s="138">
        <v>1858</v>
      </c>
      <c r="J131" s="139">
        <v>120</v>
      </c>
      <c r="K131" s="139"/>
      <c r="L131" s="139"/>
    </row>
    <row r="132" spans="2:12" x14ac:dyDescent="0.25">
      <c r="B132" s="11"/>
      <c r="C132" s="19"/>
      <c r="D132" s="11"/>
      <c r="E132" s="11">
        <v>3293</v>
      </c>
      <c r="F132" s="26" t="s">
        <v>194</v>
      </c>
      <c r="G132" s="138"/>
      <c r="H132" s="138">
        <v>265</v>
      </c>
      <c r="I132" s="138">
        <v>265</v>
      </c>
      <c r="J132" s="139"/>
      <c r="K132" s="139"/>
      <c r="L132" s="139"/>
    </row>
    <row r="133" spans="2:12" x14ac:dyDescent="0.25">
      <c r="B133" s="11"/>
      <c r="C133" s="19"/>
      <c r="D133" s="11"/>
      <c r="E133" s="11">
        <v>3294</v>
      </c>
      <c r="F133" s="26" t="s">
        <v>195</v>
      </c>
      <c r="G133" s="138"/>
      <c r="H133" s="138"/>
      <c r="I133" s="138"/>
      <c r="J133" s="139"/>
      <c r="K133" s="139"/>
      <c r="L133" s="139"/>
    </row>
    <row r="134" spans="2:12" x14ac:dyDescent="0.25">
      <c r="B134" s="11"/>
      <c r="C134" s="19"/>
      <c r="D134" s="12"/>
      <c r="E134" s="11">
        <v>3295</v>
      </c>
      <c r="F134" s="26" t="s">
        <v>196</v>
      </c>
      <c r="G134" s="138"/>
      <c r="H134" s="138">
        <v>664</v>
      </c>
      <c r="I134" s="138">
        <v>664</v>
      </c>
      <c r="J134" s="139"/>
      <c r="K134" s="139"/>
      <c r="L134" s="139"/>
    </row>
    <row r="135" spans="2:12" x14ac:dyDescent="0.25">
      <c r="B135" s="11"/>
      <c r="C135" s="19"/>
      <c r="D135" s="12"/>
      <c r="E135" s="11">
        <v>3296</v>
      </c>
      <c r="F135" s="26" t="s">
        <v>197</v>
      </c>
      <c r="G135" s="138"/>
      <c r="H135" s="138">
        <v>265</v>
      </c>
      <c r="I135" s="138">
        <v>265</v>
      </c>
      <c r="J135" s="139"/>
      <c r="K135" s="139"/>
      <c r="L135" s="139"/>
    </row>
    <row r="136" spans="2:12" x14ac:dyDescent="0.25">
      <c r="B136" s="11"/>
      <c r="C136" s="19"/>
      <c r="D136" s="12"/>
      <c r="E136" s="11">
        <v>3299</v>
      </c>
      <c r="F136" s="26" t="s">
        <v>198</v>
      </c>
      <c r="G136" s="138">
        <v>119.45</v>
      </c>
      <c r="H136" s="138">
        <v>1991</v>
      </c>
      <c r="I136" s="138">
        <v>1991</v>
      </c>
      <c r="J136" s="139">
        <v>285</v>
      </c>
      <c r="K136" s="139"/>
      <c r="L136" s="139"/>
    </row>
    <row r="137" spans="2:12" x14ac:dyDescent="0.25">
      <c r="B137" s="11"/>
      <c r="C137" s="19">
        <v>34</v>
      </c>
      <c r="D137" s="52"/>
      <c r="E137" s="19"/>
      <c r="F137" s="53" t="s">
        <v>199</v>
      </c>
      <c r="G137" s="143">
        <f>G138+G140</f>
        <v>812.56999999999994</v>
      </c>
      <c r="H137" s="143">
        <f t="shared" ref="H137:J137" si="87">H138+H140</f>
        <v>1593</v>
      </c>
      <c r="I137" s="143">
        <f t="shared" si="87"/>
        <v>1593</v>
      </c>
      <c r="J137" s="143">
        <f t="shared" si="87"/>
        <v>627.45000000000005</v>
      </c>
      <c r="K137" s="139">
        <f t="shared" ref="K137:K138" si="88">J137/G137*100</f>
        <v>77.217962760131442</v>
      </c>
      <c r="L137" s="139">
        <f t="shared" ref="L137:L138" si="89">J137/I137*100</f>
        <v>39.387947269303204</v>
      </c>
    </row>
    <row r="138" spans="2:12" x14ac:dyDescent="0.25">
      <c r="B138" s="11"/>
      <c r="C138" s="19"/>
      <c r="D138" s="11">
        <v>342</v>
      </c>
      <c r="E138" s="11"/>
      <c r="F138" s="26" t="s">
        <v>200</v>
      </c>
      <c r="G138" s="138">
        <f>G139</f>
        <v>500.67</v>
      </c>
      <c r="H138" s="138">
        <f t="shared" ref="H138:J138" si="90">H139</f>
        <v>664</v>
      </c>
      <c r="I138" s="138">
        <f t="shared" si="90"/>
        <v>664</v>
      </c>
      <c r="J138" s="138">
        <f t="shared" si="90"/>
        <v>347.45</v>
      </c>
      <c r="K138" s="139">
        <f t="shared" si="88"/>
        <v>69.39700800926758</v>
      </c>
      <c r="L138" s="139">
        <f t="shared" si="89"/>
        <v>52.326807228915662</v>
      </c>
    </row>
    <row r="139" spans="2:12" ht="25.5" x14ac:dyDescent="0.25">
      <c r="B139" s="11"/>
      <c r="C139" s="19"/>
      <c r="D139" s="12"/>
      <c r="E139" s="11">
        <v>3427</v>
      </c>
      <c r="F139" s="26" t="s">
        <v>201</v>
      </c>
      <c r="G139" s="138">
        <v>500.67</v>
      </c>
      <c r="H139" s="138">
        <v>664</v>
      </c>
      <c r="I139" s="138">
        <v>664</v>
      </c>
      <c r="J139" s="139">
        <v>347.45</v>
      </c>
      <c r="K139" s="139"/>
      <c r="L139" s="139"/>
    </row>
    <row r="140" spans="2:12" x14ac:dyDescent="0.25">
      <c r="B140" s="11"/>
      <c r="C140" s="19"/>
      <c r="D140" s="11">
        <v>343</v>
      </c>
      <c r="E140" s="11"/>
      <c r="F140" s="26" t="s">
        <v>202</v>
      </c>
      <c r="G140" s="138">
        <f>G141+G142+G143</f>
        <v>311.89999999999998</v>
      </c>
      <c r="H140" s="138">
        <f t="shared" ref="H140:J140" si="91">H141+H142+H143</f>
        <v>929</v>
      </c>
      <c r="I140" s="138">
        <f t="shared" si="91"/>
        <v>929</v>
      </c>
      <c r="J140" s="138">
        <f t="shared" si="91"/>
        <v>280</v>
      </c>
      <c r="K140" s="139">
        <f t="shared" ref="K140" si="92">J140/G140*100</f>
        <v>89.772362936838732</v>
      </c>
      <c r="L140" s="139">
        <f t="shared" ref="L140" si="93">J140/I140*100</f>
        <v>30.139935414424112</v>
      </c>
    </row>
    <row r="141" spans="2:12" x14ac:dyDescent="0.25">
      <c r="B141" s="11"/>
      <c r="C141" s="19"/>
      <c r="D141" s="12"/>
      <c r="E141" s="11">
        <v>3431</v>
      </c>
      <c r="F141" s="26" t="s">
        <v>203</v>
      </c>
      <c r="G141" s="138">
        <v>311.89999999999998</v>
      </c>
      <c r="H141" s="138">
        <v>929</v>
      </c>
      <c r="I141" s="138">
        <v>929</v>
      </c>
      <c r="J141" s="139">
        <v>280</v>
      </c>
      <c r="K141" s="139"/>
      <c r="L141" s="139"/>
    </row>
    <row r="142" spans="2:12" x14ac:dyDescent="0.25">
      <c r="B142" s="11"/>
      <c r="C142" s="19"/>
      <c r="D142" s="12"/>
      <c r="E142" s="11">
        <v>3433</v>
      </c>
      <c r="F142" s="26" t="s">
        <v>204</v>
      </c>
      <c r="G142" s="138"/>
      <c r="H142" s="138"/>
      <c r="I142" s="138"/>
      <c r="J142" s="139"/>
      <c r="K142" s="139"/>
      <c r="L142" s="139"/>
    </row>
    <row r="143" spans="2:12" x14ac:dyDescent="0.25">
      <c r="B143" s="11"/>
      <c r="C143" s="19"/>
      <c r="D143" s="12"/>
      <c r="E143" s="11">
        <v>3434</v>
      </c>
      <c r="F143" s="26" t="s">
        <v>205</v>
      </c>
      <c r="G143" s="138"/>
      <c r="H143" s="138"/>
      <c r="I143" s="138"/>
      <c r="J143" s="139"/>
      <c r="K143" s="139"/>
      <c r="L143" s="1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43">
        <f>G145+G155</f>
        <v>3352.35</v>
      </c>
      <c r="H144" s="143">
        <f t="shared" ref="H144:J144" si="94">H145+H155</f>
        <v>39909</v>
      </c>
      <c r="I144" s="143">
        <f t="shared" si="94"/>
        <v>39909</v>
      </c>
      <c r="J144" s="143">
        <f t="shared" si="94"/>
        <v>4125.57</v>
      </c>
      <c r="K144" s="139">
        <f t="shared" ref="K144:K146" si="95">J144/G144*100</f>
        <v>123.06501409459037</v>
      </c>
      <c r="L144" s="139">
        <f t="shared" ref="L144:L146" si="96">J144/I144*100</f>
        <v>10.337442682101781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8">
        <f>G146+G153</f>
        <v>3352.35</v>
      </c>
      <c r="H145" s="138">
        <f t="shared" ref="H145:J145" si="97">H146+H153</f>
        <v>13630</v>
      </c>
      <c r="I145" s="138">
        <f t="shared" si="97"/>
        <v>13630</v>
      </c>
      <c r="J145" s="138">
        <f t="shared" si="97"/>
        <v>4125.57</v>
      </c>
      <c r="K145" s="139">
        <f t="shared" si="95"/>
        <v>123.06501409459037</v>
      </c>
      <c r="L145" s="139">
        <f t="shared" si="96"/>
        <v>30.26830520909758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8">
        <f>G147+G148+G149+G150+G151+G152</f>
        <v>0</v>
      </c>
      <c r="H146" s="138">
        <f t="shared" ref="H146:J146" si="98">H147+H148+H149+H150+H151+H152</f>
        <v>6503</v>
      </c>
      <c r="I146" s="138">
        <f t="shared" si="98"/>
        <v>6503</v>
      </c>
      <c r="J146" s="138">
        <f t="shared" si="98"/>
        <v>620</v>
      </c>
      <c r="K146" s="139" t="e">
        <f t="shared" si="95"/>
        <v>#DIV/0!</v>
      </c>
      <c r="L146" s="139">
        <f t="shared" si="96"/>
        <v>9.5340612025219116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8"/>
      <c r="H147" s="138">
        <v>6503</v>
      </c>
      <c r="I147" s="144">
        <v>6503</v>
      </c>
      <c r="J147" s="139">
        <v>620</v>
      </c>
      <c r="K147" s="139"/>
      <c r="L147" s="1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8"/>
      <c r="H148" s="138"/>
      <c r="I148" s="144"/>
      <c r="J148" s="139"/>
      <c r="K148" s="139"/>
      <c r="L148" s="1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8"/>
      <c r="H149" s="138"/>
      <c r="I149" s="144"/>
      <c r="J149" s="139"/>
      <c r="K149" s="139"/>
      <c r="L149" s="1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8"/>
      <c r="H150" s="138"/>
      <c r="I150" s="144"/>
      <c r="J150" s="139"/>
      <c r="K150" s="139"/>
      <c r="L150" s="1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8"/>
      <c r="H151" s="138"/>
      <c r="I151" s="144"/>
      <c r="J151" s="139"/>
      <c r="K151" s="139"/>
      <c r="L151" s="1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8"/>
      <c r="H152" s="138"/>
      <c r="I152" s="144"/>
      <c r="J152" s="139"/>
      <c r="K152" s="139"/>
      <c r="L152" s="1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8">
        <f>G154</f>
        <v>3352.35</v>
      </c>
      <c r="H153" s="138">
        <f t="shared" ref="H153:J153" si="99">H154</f>
        <v>7127</v>
      </c>
      <c r="I153" s="138">
        <f t="shared" si="99"/>
        <v>7127</v>
      </c>
      <c r="J153" s="138">
        <f t="shared" si="99"/>
        <v>3505.57</v>
      </c>
      <c r="K153" s="139">
        <f t="shared" ref="K153:L156" si="100">J153/G153*100</f>
        <v>104.57052515399646</v>
      </c>
      <c r="L153" s="139">
        <f t="shared" si="100"/>
        <v>1.467244635246197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8">
        <v>3352.35</v>
      </c>
      <c r="H154" s="138">
        <v>7127</v>
      </c>
      <c r="I154" s="144">
        <v>7127</v>
      </c>
      <c r="J154" s="139">
        <v>3505.57</v>
      </c>
      <c r="K154" s="139"/>
      <c r="L154" s="1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43">
        <f>G156</f>
        <v>0</v>
      </c>
      <c r="H155" s="143">
        <f t="shared" ref="H155:J156" si="101">H156</f>
        <v>26279</v>
      </c>
      <c r="I155" s="143">
        <f t="shared" si="101"/>
        <v>26279</v>
      </c>
      <c r="J155" s="143">
        <f t="shared" si="101"/>
        <v>0</v>
      </c>
      <c r="K155" s="139" t="e">
        <f t="shared" ref="K155:K156" si="102">J155/G155*100</f>
        <v>#DIV/0!</v>
      </c>
      <c r="L155" s="139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8">
        <f>G157</f>
        <v>0</v>
      </c>
      <c r="H156" s="138">
        <f t="shared" si="101"/>
        <v>26279</v>
      </c>
      <c r="I156" s="138">
        <f t="shared" si="101"/>
        <v>26279</v>
      </c>
      <c r="J156" s="138">
        <f t="shared" si="101"/>
        <v>0</v>
      </c>
      <c r="K156" s="139" t="e">
        <f t="shared" si="102"/>
        <v>#DIV/0!</v>
      </c>
      <c r="L156" s="139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8"/>
      <c r="H157" s="138">
        <v>26279</v>
      </c>
      <c r="I157" s="144">
        <v>26279</v>
      </c>
      <c r="J157" s="139"/>
      <c r="K157" s="139"/>
      <c r="L157" s="1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K36"/>
  <sheetViews>
    <sheetView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47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42">
        <f>C7+C10+C12+C15+C19</f>
        <v>1497498.27</v>
      </c>
      <c r="D6" s="142">
        <f t="shared" ref="D6:F6" si="0">D7+D10+D12+D15+D19</f>
        <v>3251404</v>
      </c>
      <c r="E6" s="142">
        <f t="shared" si="0"/>
        <v>3251404</v>
      </c>
      <c r="F6" s="142">
        <f t="shared" si="0"/>
        <v>1619311.23</v>
      </c>
      <c r="G6" s="142">
        <f>F6/C6*100</f>
        <v>108.13443076632068</v>
      </c>
      <c r="H6" s="142">
        <f>F6/E6*100</f>
        <v>49.803445834476427</v>
      </c>
    </row>
    <row r="7" spans="2:8" x14ac:dyDescent="0.25">
      <c r="B7" s="10" t="s">
        <v>17</v>
      </c>
      <c r="C7" s="142">
        <f>C8+C9</f>
        <v>1496918.96</v>
      </c>
      <c r="D7" s="142">
        <f t="shared" ref="D7:F7" si="1">D8+D9</f>
        <v>3249944</v>
      </c>
      <c r="E7" s="142">
        <f t="shared" si="1"/>
        <v>3249944</v>
      </c>
      <c r="F7" s="142">
        <f t="shared" si="1"/>
        <v>1619311.23</v>
      </c>
      <c r="G7" s="142">
        <f>F7/C7*100</f>
        <v>108.17627896168808</v>
      </c>
      <c r="H7" s="142">
        <f>F7/E7*100</f>
        <v>49.825819460273777</v>
      </c>
    </row>
    <row r="8" spans="2:8" x14ac:dyDescent="0.25">
      <c r="B8" s="23" t="s">
        <v>18</v>
      </c>
      <c r="C8" s="138">
        <v>1496918.96</v>
      </c>
      <c r="D8" s="138">
        <v>3249944</v>
      </c>
      <c r="E8" s="138">
        <v>3249944</v>
      </c>
      <c r="F8" s="139">
        <v>1619311.23</v>
      </c>
      <c r="G8" s="139"/>
      <c r="H8" s="139"/>
    </row>
    <row r="9" spans="2:8" x14ac:dyDescent="0.25">
      <c r="B9" s="24" t="s">
        <v>19</v>
      </c>
      <c r="C9" s="138"/>
      <c r="D9" s="138"/>
      <c r="E9" s="138"/>
      <c r="F9" s="139"/>
      <c r="G9" s="139"/>
      <c r="H9" s="139"/>
    </row>
    <row r="10" spans="2:8" x14ac:dyDescent="0.25">
      <c r="B10" s="10" t="s">
        <v>20</v>
      </c>
      <c r="C10" s="143">
        <f>C11</f>
        <v>579.30999999999995</v>
      </c>
      <c r="D10" s="143">
        <f t="shared" ref="D10:F10" si="2">D11</f>
        <v>1460</v>
      </c>
      <c r="E10" s="143">
        <f t="shared" si="2"/>
        <v>1460</v>
      </c>
      <c r="F10" s="143">
        <f t="shared" si="2"/>
        <v>0</v>
      </c>
      <c r="G10" s="142">
        <f>F10/C10*100</f>
        <v>0</v>
      </c>
      <c r="H10" s="142">
        <f>F10/E10*100</f>
        <v>0</v>
      </c>
    </row>
    <row r="11" spans="2:8" x14ac:dyDescent="0.25">
      <c r="B11" s="25" t="s">
        <v>21</v>
      </c>
      <c r="C11" s="138">
        <v>579.30999999999995</v>
      </c>
      <c r="D11" s="138">
        <v>1460</v>
      </c>
      <c r="E11" s="138">
        <v>1460</v>
      </c>
      <c r="F11" s="139"/>
      <c r="G11" s="139"/>
      <c r="H11" s="139"/>
    </row>
    <row r="12" spans="2:8" x14ac:dyDescent="0.25">
      <c r="B12" s="10" t="s">
        <v>81</v>
      </c>
      <c r="C12" s="143">
        <f>C13+C14</f>
        <v>0</v>
      </c>
      <c r="D12" s="143">
        <f t="shared" ref="D12:F12" si="3">D13+D14</f>
        <v>0</v>
      </c>
      <c r="E12" s="143">
        <f t="shared" si="3"/>
        <v>0</v>
      </c>
      <c r="F12" s="143">
        <f t="shared" si="3"/>
        <v>0</v>
      </c>
      <c r="G12" s="142" t="e">
        <f>F12/C12*100</f>
        <v>#DIV/0!</v>
      </c>
      <c r="H12" s="142" t="e">
        <f>F12/E12*100</f>
        <v>#DIV/0!</v>
      </c>
    </row>
    <row r="13" spans="2:8" x14ac:dyDescent="0.25">
      <c r="B13" s="24" t="s">
        <v>82</v>
      </c>
      <c r="C13" s="138"/>
      <c r="D13" s="138"/>
      <c r="E13" s="144"/>
      <c r="F13" s="139"/>
      <c r="G13" s="139"/>
      <c r="H13" s="139"/>
    </row>
    <row r="14" spans="2:8" x14ac:dyDescent="0.25">
      <c r="B14" s="24" t="s">
        <v>83</v>
      </c>
      <c r="C14" s="138"/>
      <c r="D14" s="138"/>
      <c r="E14" s="144"/>
      <c r="F14" s="139"/>
      <c r="G14" s="139"/>
      <c r="H14" s="139"/>
    </row>
    <row r="15" spans="2:8" x14ac:dyDescent="0.25">
      <c r="B15" s="10" t="s">
        <v>84</v>
      </c>
      <c r="C15" s="143">
        <f>C16+C17+C18</f>
        <v>0</v>
      </c>
      <c r="D15" s="143">
        <f t="shared" ref="D15:F15" si="4">D16+D17+D18</f>
        <v>0</v>
      </c>
      <c r="E15" s="143">
        <f t="shared" si="4"/>
        <v>0</v>
      </c>
      <c r="F15" s="143">
        <f t="shared" si="4"/>
        <v>0</v>
      </c>
      <c r="G15" s="142" t="e">
        <f>F15/C15*100</f>
        <v>#DIV/0!</v>
      </c>
      <c r="H15" s="142" t="e">
        <f>F15/E15*100</f>
        <v>#DIV/0!</v>
      </c>
    </row>
    <row r="16" spans="2:8" x14ac:dyDescent="0.25">
      <c r="B16" s="24" t="s">
        <v>85</v>
      </c>
      <c r="C16" s="138"/>
      <c r="D16" s="138"/>
      <c r="E16" s="144"/>
      <c r="F16" s="139"/>
      <c r="G16" s="139"/>
      <c r="H16" s="139"/>
    </row>
    <row r="17" spans="2:11" x14ac:dyDescent="0.25">
      <c r="B17" s="24" t="s">
        <v>86</v>
      </c>
      <c r="C17" s="138"/>
      <c r="D17" s="138"/>
      <c r="E17" s="144"/>
      <c r="F17" s="139"/>
      <c r="G17" s="139"/>
      <c r="H17" s="139"/>
    </row>
    <row r="18" spans="2:11" ht="24" customHeight="1" x14ac:dyDescent="0.25">
      <c r="B18" s="25" t="s">
        <v>87</v>
      </c>
      <c r="C18" s="138"/>
      <c r="D18" s="138"/>
      <c r="E18" s="144"/>
      <c r="F18" s="139"/>
      <c r="G18" s="139"/>
      <c r="H18" s="139"/>
    </row>
    <row r="19" spans="2:11" ht="15.75" customHeight="1" x14ac:dyDescent="0.25">
      <c r="B19" s="10" t="s">
        <v>88</v>
      </c>
      <c r="C19" s="143">
        <f>C20</f>
        <v>0</v>
      </c>
      <c r="D19" s="143">
        <f t="shared" ref="D19:F19" si="5">D20</f>
        <v>0</v>
      </c>
      <c r="E19" s="143">
        <f t="shared" si="5"/>
        <v>0</v>
      </c>
      <c r="F19" s="143">
        <f t="shared" si="5"/>
        <v>0</v>
      </c>
      <c r="G19" s="142" t="e">
        <f>F19/C19*100</f>
        <v>#DIV/0!</v>
      </c>
      <c r="H19" s="142" t="e">
        <f>F19/E19*100</f>
        <v>#DIV/0!</v>
      </c>
    </row>
    <row r="20" spans="2:11" x14ac:dyDescent="0.25">
      <c r="B20" s="14" t="s">
        <v>89</v>
      </c>
      <c r="C20" s="138"/>
      <c r="D20" s="138"/>
      <c r="E20" s="138"/>
      <c r="F20" s="139"/>
      <c r="G20" s="139"/>
      <c r="H20" s="139"/>
    </row>
    <row r="21" spans="2:11" x14ac:dyDescent="0.25">
      <c r="B21" s="24"/>
      <c r="C21" s="138"/>
      <c r="D21" s="138"/>
      <c r="E21" s="138"/>
      <c r="F21" s="139"/>
      <c r="G21" s="139"/>
      <c r="H21" s="139"/>
    </row>
    <row r="22" spans="2:11" x14ac:dyDescent="0.25">
      <c r="B22" s="10" t="s">
        <v>80</v>
      </c>
      <c r="C22" s="143">
        <f>C23+C26+C28+C31+C35</f>
        <v>1497497.96</v>
      </c>
      <c r="D22" s="143">
        <f t="shared" ref="D22:F22" si="6">D23+D26+D28+D31+D35</f>
        <v>3251404</v>
      </c>
      <c r="E22" s="143">
        <f t="shared" si="6"/>
        <v>3251404</v>
      </c>
      <c r="F22" s="143">
        <f t="shared" si="6"/>
        <v>1619381.31</v>
      </c>
      <c r="G22" s="142">
        <f>F22/C22*100</f>
        <v>108.1391329574833</v>
      </c>
      <c r="H22" s="142">
        <f>F22/E22*100</f>
        <v>49.80560121104606</v>
      </c>
    </row>
    <row r="23" spans="2:11" x14ac:dyDescent="0.25">
      <c r="B23" s="10" t="s">
        <v>17</v>
      </c>
      <c r="C23" s="143">
        <f>C24+C25</f>
        <v>1496918.96</v>
      </c>
      <c r="D23" s="143">
        <f t="shared" ref="D23:F23" si="7">D24+D25</f>
        <v>3249944</v>
      </c>
      <c r="E23" s="143">
        <f t="shared" si="7"/>
        <v>3249944</v>
      </c>
      <c r="F23" s="143">
        <f t="shared" si="7"/>
        <v>1619311.23</v>
      </c>
      <c r="G23" s="142">
        <f>F23/C23*100</f>
        <v>108.17627896168808</v>
      </c>
      <c r="H23" s="142">
        <f>F23/E23*100</f>
        <v>49.825819460273777</v>
      </c>
    </row>
    <row r="24" spans="2:11" x14ac:dyDescent="0.25">
      <c r="B24" s="23" t="s">
        <v>18</v>
      </c>
      <c r="C24" s="138">
        <v>1496918.96</v>
      </c>
      <c r="D24" s="138">
        <v>3249944</v>
      </c>
      <c r="E24" s="144">
        <v>3249944</v>
      </c>
      <c r="F24" s="139">
        <v>1619311.23</v>
      </c>
      <c r="G24" s="139"/>
      <c r="H24" s="139"/>
    </row>
    <row r="25" spans="2:11" x14ac:dyDescent="0.25">
      <c r="B25" s="24" t="s">
        <v>19</v>
      </c>
      <c r="C25" s="138"/>
      <c r="D25" s="138"/>
      <c r="E25" s="144"/>
      <c r="F25" s="139"/>
      <c r="G25" s="139"/>
      <c r="H25" s="139"/>
    </row>
    <row r="26" spans="2:11" x14ac:dyDescent="0.25">
      <c r="B26" s="10" t="s">
        <v>20</v>
      </c>
      <c r="C26" s="143">
        <f>C27</f>
        <v>579</v>
      </c>
      <c r="D26" s="143">
        <f t="shared" ref="D26:F26" si="8">D27</f>
        <v>1460</v>
      </c>
      <c r="E26" s="143">
        <f t="shared" si="8"/>
        <v>1460</v>
      </c>
      <c r="F26" s="143">
        <f t="shared" si="8"/>
        <v>70.08</v>
      </c>
      <c r="G26" s="142">
        <f>F26/C26*100</f>
        <v>12.103626943005182</v>
      </c>
      <c r="H26" s="142">
        <f>F26/E26*100</f>
        <v>4.8</v>
      </c>
    </row>
    <row r="27" spans="2:11" x14ac:dyDescent="0.25">
      <c r="B27" s="25" t="s">
        <v>21</v>
      </c>
      <c r="C27" s="138">
        <v>579</v>
      </c>
      <c r="D27" s="138">
        <v>1460</v>
      </c>
      <c r="E27" s="144">
        <v>1460</v>
      </c>
      <c r="F27" s="139">
        <v>70.08</v>
      </c>
      <c r="G27" s="139"/>
      <c r="H27" s="139"/>
    </row>
    <row r="28" spans="2:11" x14ac:dyDescent="0.25">
      <c r="B28" s="10" t="s">
        <v>81</v>
      </c>
      <c r="C28" s="143">
        <f>C29+C30</f>
        <v>0</v>
      </c>
      <c r="D28" s="143">
        <f t="shared" ref="D28:F28" si="9">D29+D30</f>
        <v>0</v>
      </c>
      <c r="E28" s="143">
        <f t="shared" si="9"/>
        <v>0</v>
      </c>
      <c r="F28" s="143">
        <f t="shared" si="9"/>
        <v>0</v>
      </c>
      <c r="G28" s="142" t="e">
        <f>F28/C28*100</f>
        <v>#DIV/0!</v>
      </c>
      <c r="H28" s="142" t="e">
        <f>F28/E28*100</f>
        <v>#DIV/0!</v>
      </c>
    </row>
    <row r="29" spans="2:11" ht="15" customHeight="1" x14ac:dyDescent="0.25">
      <c r="B29" s="24" t="s">
        <v>82</v>
      </c>
      <c r="C29" s="138"/>
      <c r="D29" s="138"/>
      <c r="E29" s="144"/>
      <c r="F29" s="139"/>
      <c r="G29" s="139"/>
      <c r="H29" s="139"/>
      <c r="I29" s="34"/>
      <c r="J29" s="34"/>
      <c r="K29" s="34"/>
    </row>
    <row r="30" spans="2:11" x14ac:dyDescent="0.25">
      <c r="B30" s="24" t="s">
        <v>83</v>
      </c>
      <c r="C30" s="138"/>
      <c r="D30" s="138"/>
      <c r="E30" s="144"/>
      <c r="F30" s="139"/>
      <c r="G30" s="139"/>
      <c r="H30" s="139"/>
      <c r="I30" s="34"/>
      <c r="J30" s="34"/>
      <c r="K30" s="34"/>
    </row>
    <row r="31" spans="2:11" x14ac:dyDescent="0.25">
      <c r="B31" s="10" t="s">
        <v>84</v>
      </c>
      <c r="C31" s="143">
        <f>C32+C33+C34</f>
        <v>0</v>
      </c>
      <c r="D31" s="143">
        <f t="shared" ref="D31:F31" si="10">D32+D33+D34</f>
        <v>0</v>
      </c>
      <c r="E31" s="143">
        <f t="shared" si="10"/>
        <v>0</v>
      </c>
      <c r="F31" s="143">
        <f t="shared" si="10"/>
        <v>0</v>
      </c>
      <c r="G31" s="142" t="e">
        <f>F31/C31*100</f>
        <v>#DIV/0!</v>
      </c>
      <c r="H31" s="142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38"/>
      <c r="D32" s="138"/>
      <c r="E32" s="144"/>
      <c r="F32" s="139"/>
      <c r="G32" s="139"/>
      <c r="H32" s="139"/>
    </row>
    <row r="33" spans="2:8" x14ac:dyDescent="0.25">
      <c r="B33" s="24" t="s">
        <v>86</v>
      </c>
      <c r="C33" s="138"/>
      <c r="D33" s="138"/>
      <c r="E33" s="144"/>
      <c r="F33" s="139"/>
      <c r="G33" s="139"/>
      <c r="H33" s="139"/>
    </row>
    <row r="34" spans="2:8" ht="25.5" x14ac:dyDescent="0.25">
      <c r="B34" s="25" t="s">
        <v>87</v>
      </c>
      <c r="C34" s="138"/>
      <c r="D34" s="138"/>
      <c r="E34" s="144"/>
      <c r="F34" s="139"/>
      <c r="G34" s="139"/>
      <c r="H34" s="139"/>
    </row>
    <row r="35" spans="2:8" x14ac:dyDescent="0.25">
      <c r="B35" s="10" t="s">
        <v>88</v>
      </c>
      <c r="C35" s="143">
        <f>C36</f>
        <v>0</v>
      </c>
      <c r="D35" s="143">
        <f t="shared" ref="D35:F35" si="11">D36</f>
        <v>0</v>
      </c>
      <c r="E35" s="143">
        <f t="shared" si="11"/>
        <v>0</v>
      </c>
      <c r="F35" s="143">
        <f t="shared" si="11"/>
        <v>0</v>
      </c>
      <c r="G35" s="142" t="e">
        <f>F35/C35*100</f>
        <v>#DIV/0!</v>
      </c>
      <c r="H35" s="142" t="e">
        <f>F35/E35*100</f>
        <v>#DIV/0!</v>
      </c>
    </row>
    <row r="36" spans="2:8" x14ac:dyDescent="0.25">
      <c r="B36" s="14" t="s">
        <v>89</v>
      </c>
      <c r="C36" s="138"/>
      <c r="D36" s="138"/>
      <c r="E36" s="144"/>
      <c r="F36" s="139"/>
      <c r="G36" s="139"/>
      <c r="H36" s="139"/>
    </row>
  </sheetData>
  <mergeCells count="1">
    <mergeCell ref="B2:H2"/>
  </mergeCells>
  <pageMargins left="0.25" right="0.25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6"/>
  <sheetViews>
    <sheetView zoomScale="130" zoomScaleNormal="130" workbookViewId="0">
      <selection activeCell="D11" sqref="D1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48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43">
        <f>C7+C11</f>
        <v>1497498.27</v>
      </c>
      <c r="D6" s="143">
        <f t="shared" ref="D6:F6" si="0">D7+D11</f>
        <v>3251404</v>
      </c>
      <c r="E6" s="143">
        <f t="shared" si="0"/>
        <v>3251404</v>
      </c>
      <c r="F6" s="143">
        <f t="shared" si="0"/>
        <v>1619381.31</v>
      </c>
      <c r="G6" s="139">
        <f>F6/C6*100</f>
        <v>108.13911057139319</v>
      </c>
      <c r="H6" s="139">
        <f>F6/E6*100</f>
        <v>49.80560121104606</v>
      </c>
    </row>
    <row r="7" spans="2:8" x14ac:dyDescent="0.25">
      <c r="B7" s="10" t="s">
        <v>90</v>
      </c>
      <c r="C7" s="143">
        <f>C8+C9+C10</f>
        <v>1497498.27</v>
      </c>
      <c r="D7" s="143">
        <f t="shared" ref="D7:F7" si="1">D8+D9+D10</f>
        <v>3251404</v>
      </c>
      <c r="E7" s="143">
        <f t="shared" si="1"/>
        <v>3251404</v>
      </c>
      <c r="F7" s="143">
        <f t="shared" si="1"/>
        <v>1619381.31</v>
      </c>
      <c r="G7" s="139">
        <f>F7/C7*100</f>
        <v>108.13911057139319</v>
      </c>
      <c r="H7" s="139">
        <f>F7/E7*100</f>
        <v>49.80560121104606</v>
      </c>
    </row>
    <row r="8" spans="2:8" x14ac:dyDescent="0.25">
      <c r="B8" s="16" t="s">
        <v>91</v>
      </c>
      <c r="C8" s="138">
        <v>1497498.27</v>
      </c>
      <c r="D8" s="138">
        <v>3251404</v>
      </c>
      <c r="E8" s="138">
        <v>3251404</v>
      </c>
      <c r="F8" s="139">
        <v>1619381.31</v>
      </c>
      <c r="G8" s="139"/>
      <c r="H8" s="139"/>
    </row>
    <row r="9" spans="2:8" x14ac:dyDescent="0.25">
      <c r="B9" s="22" t="s">
        <v>92</v>
      </c>
      <c r="C9" s="138"/>
      <c r="D9" s="138"/>
      <c r="E9" s="138"/>
      <c r="F9" s="139"/>
      <c r="G9" s="139"/>
      <c r="H9" s="139"/>
    </row>
    <row r="10" spans="2:8" x14ac:dyDescent="0.25">
      <c r="B10" s="22" t="s">
        <v>93</v>
      </c>
      <c r="C10" s="138"/>
      <c r="D10" s="138"/>
      <c r="E10" s="144"/>
      <c r="F10" s="139"/>
      <c r="G10" s="139"/>
      <c r="H10" s="139"/>
    </row>
    <row r="11" spans="2:8" x14ac:dyDescent="0.25">
      <c r="B11" s="10" t="s">
        <v>94</v>
      </c>
      <c r="C11" s="143">
        <f>C12</f>
        <v>0</v>
      </c>
      <c r="D11" s="143">
        <f t="shared" ref="D11:F11" si="2">D12</f>
        <v>0</v>
      </c>
      <c r="E11" s="143">
        <f t="shared" si="2"/>
        <v>0</v>
      </c>
      <c r="F11" s="143">
        <f t="shared" si="2"/>
        <v>0</v>
      </c>
      <c r="G11" s="139" t="e">
        <f>F11/C11*100</f>
        <v>#DIV/0!</v>
      </c>
      <c r="H11" s="139" t="e">
        <f>F11/E11*100</f>
        <v>#DIV/0!</v>
      </c>
    </row>
    <row r="12" spans="2:8" x14ac:dyDescent="0.25">
      <c r="B12" s="25" t="s">
        <v>95</v>
      </c>
      <c r="C12" s="138"/>
      <c r="D12" s="138"/>
      <c r="E12" s="144"/>
      <c r="F12" s="139"/>
      <c r="G12" s="139"/>
      <c r="H12" s="139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25" right="0.25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8" t="s">
        <v>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8" t="s">
        <v>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12" ht="15.75" customHeight="1" x14ac:dyDescent="0.25">
      <c r="B5" s="148" t="s">
        <v>49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1" t="s">
        <v>7</v>
      </c>
      <c r="C7" s="172"/>
      <c r="D7" s="172"/>
      <c r="E7" s="172"/>
      <c r="F7" s="173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71">
        <v>1</v>
      </c>
      <c r="C8" s="172"/>
      <c r="D8" s="172"/>
      <c r="E8" s="172"/>
      <c r="F8" s="173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38"/>
  <sheetViews>
    <sheetView topLeftCell="A4"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8" t="s">
        <v>54</v>
      </c>
      <c r="C2" s="148"/>
      <c r="D2" s="148"/>
      <c r="E2" s="148"/>
      <c r="F2" s="148"/>
      <c r="G2" s="148"/>
      <c r="H2" s="14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I7961"/>
  <sheetViews>
    <sheetView zoomScale="110" zoomScaleNormal="110" workbookViewId="0">
      <pane ySplit="12" topLeftCell="A52" activePane="bottomLeft" state="frozen"/>
      <selection activeCell="D114" sqref="D114"/>
      <selection pane="bottomLeft" activeCell="K18" sqref="K18"/>
    </sheetView>
  </sheetViews>
  <sheetFormatPr defaultRowHeight="12.75" x14ac:dyDescent="0.2"/>
  <cols>
    <col min="1" max="1" width="16.28515625" style="123" customWidth="1"/>
    <col min="2" max="2" width="51.5703125" style="124" customWidth="1"/>
    <col min="3" max="3" width="20.28515625" style="124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13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3249944</v>
      </c>
      <c r="D7" s="65">
        <f t="shared" ref="D7:E7" si="0">D13</f>
        <v>3249944</v>
      </c>
      <c r="E7" s="65">
        <f t="shared" si="0"/>
        <v>1619311.2299999997</v>
      </c>
      <c r="F7" s="64">
        <f>E7/D7*100</f>
        <v>49.82581946027377</v>
      </c>
    </row>
    <row r="8" spans="1:6" s="56" customFormat="1" x14ac:dyDescent="0.2">
      <c r="A8" s="64" t="s">
        <v>225</v>
      </c>
      <c r="B8" s="63"/>
      <c r="C8" s="65">
        <f>C75</f>
        <v>1460</v>
      </c>
      <c r="D8" s="65">
        <f t="shared" ref="D8:E8" si="1">D75</f>
        <v>1460</v>
      </c>
      <c r="E8" s="65">
        <f t="shared" si="1"/>
        <v>70.08</v>
      </c>
      <c r="F8" s="64">
        <f t="shared" ref="F8:F9" si="2">E8/D8*100</f>
        <v>4.8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3249944</v>
      </c>
      <c r="D13" s="70">
        <f t="shared" ref="D13:E13" si="4">D14+D64</f>
        <v>3249944</v>
      </c>
      <c r="E13" s="70">
        <f t="shared" si="4"/>
        <v>1619311.2299999997</v>
      </c>
      <c r="F13" s="71">
        <f>E13/D13*100</f>
        <v>49.82581946027377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3210035</v>
      </c>
      <c r="D14" s="74">
        <f>D15+D25+D58</f>
        <v>3210035</v>
      </c>
      <c r="E14" s="74">
        <f t="shared" ref="E14" si="5">E15+E25+E58</f>
        <v>1615185.6599999997</v>
      </c>
      <c r="F14" s="75">
        <f>E14/D14*100</f>
        <v>50.316761655246744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2774198</v>
      </c>
      <c r="D15" s="78">
        <f t="shared" ref="D15:E15" si="6">D16+D19+D21</f>
        <v>2774198</v>
      </c>
      <c r="E15" s="78">
        <f t="shared" si="6"/>
        <v>1340909.6299999997</v>
      </c>
      <c r="F15" s="75">
        <f>E15/D15*100</f>
        <v>48.335037008894091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135">
        <f>C17+C18</f>
        <v>2338575</v>
      </c>
      <c r="D16" s="135">
        <f t="shared" ref="D16:E16" si="7">D17+D18</f>
        <v>2338575</v>
      </c>
      <c r="E16" s="135">
        <f t="shared" si="7"/>
        <v>1130676.7899999998</v>
      </c>
      <c r="F16" s="135">
        <f>E16/D16*100</f>
        <v>48.348964219663678</v>
      </c>
    </row>
    <row r="17" spans="1:6" s="68" customFormat="1" ht="15.75" customHeight="1" thickTop="1" x14ac:dyDescent="0.2">
      <c r="A17" s="82" t="s">
        <v>233</v>
      </c>
      <c r="B17" s="83" t="s">
        <v>41</v>
      </c>
      <c r="C17" s="84">
        <v>2318667</v>
      </c>
      <c r="D17" s="84">
        <v>2318667</v>
      </c>
      <c r="E17" s="84">
        <v>1121892.8999999999</v>
      </c>
      <c r="F17" s="84"/>
    </row>
    <row r="18" spans="1:6" s="68" customFormat="1" ht="15.75" customHeight="1" x14ac:dyDescent="0.2">
      <c r="A18" s="85" t="s">
        <v>234</v>
      </c>
      <c r="B18" s="86" t="s">
        <v>165</v>
      </c>
      <c r="C18" s="87">
        <v>19908</v>
      </c>
      <c r="D18" s="87">
        <v>19908</v>
      </c>
      <c r="E18" s="87">
        <v>8783.89</v>
      </c>
      <c r="F18" s="87"/>
    </row>
    <row r="19" spans="1:6" s="68" customFormat="1" ht="15.75" customHeight="1" thickBot="1" x14ac:dyDescent="0.25">
      <c r="A19" s="80" t="s">
        <v>235</v>
      </c>
      <c r="B19" s="81" t="s">
        <v>236</v>
      </c>
      <c r="C19" s="135">
        <f>C20</f>
        <v>71803</v>
      </c>
      <c r="D19" s="135">
        <f t="shared" ref="D19:E19" si="8">D20</f>
        <v>71803</v>
      </c>
      <c r="E19" s="135">
        <f t="shared" si="8"/>
        <v>35194.68</v>
      </c>
      <c r="F19" s="135">
        <f>E19/D19*100</f>
        <v>49.01561216105177</v>
      </c>
    </row>
    <row r="20" spans="1:6" s="68" customFormat="1" ht="18.75" customHeight="1" thickTop="1" x14ac:dyDescent="0.2">
      <c r="A20" s="85" t="s">
        <v>237</v>
      </c>
      <c r="B20" s="86" t="s">
        <v>166</v>
      </c>
      <c r="C20" s="88">
        <v>71803</v>
      </c>
      <c r="D20" s="88">
        <v>71803</v>
      </c>
      <c r="E20" s="88">
        <v>35194.68</v>
      </c>
      <c r="F20" s="88"/>
    </row>
    <row r="21" spans="1:6" s="68" customFormat="1" ht="18.75" customHeight="1" thickBot="1" x14ac:dyDescent="0.25">
      <c r="A21" s="80" t="s">
        <v>238</v>
      </c>
      <c r="B21" s="81" t="s">
        <v>239</v>
      </c>
      <c r="C21" s="135">
        <f>C22+C23</f>
        <v>363820</v>
      </c>
      <c r="D21" s="135">
        <f t="shared" ref="D21:E21" si="9">D22+D23</f>
        <v>363820</v>
      </c>
      <c r="E21" s="135">
        <f t="shared" si="9"/>
        <v>175038.16</v>
      </c>
      <c r="F21" s="135">
        <f>E21/D21*100</f>
        <v>48.111197845088235</v>
      </c>
    </row>
    <row r="22" spans="1:6" ht="15.75" customHeight="1" thickTop="1" x14ac:dyDescent="0.2">
      <c r="A22" s="89" t="s">
        <v>240</v>
      </c>
      <c r="B22" s="90" t="s">
        <v>168</v>
      </c>
      <c r="C22" s="84"/>
      <c r="D22" s="84"/>
      <c r="E22" s="84"/>
      <c r="F22" s="84"/>
    </row>
    <row r="23" spans="1:6" ht="15.75" customHeight="1" thickBot="1" x14ac:dyDescent="0.25">
      <c r="A23" s="89" t="s">
        <v>241</v>
      </c>
      <c r="B23" s="90" t="s">
        <v>169</v>
      </c>
      <c r="C23" s="84">
        <v>363820</v>
      </c>
      <c r="D23" s="84">
        <v>363820</v>
      </c>
      <c r="E23" s="84">
        <v>175038.16</v>
      </c>
      <c r="F23" s="84"/>
    </row>
    <row r="24" spans="1:6" ht="16.5" hidden="1" customHeight="1" thickBot="1" x14ac:dyDescent="0.25">
      <c r="A24" s="91" t="s">
        <v>242</v>
      </c>
      <c r="B24" s="92" t="s">
        <v>243</v>
      </c>
      <c r="C24" s="93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434244</v>
      </c>
      <c r="D25" s="78">
        <f t="shared" ref="D25:E25" si="10">D26+D31+D38+D48+D50</f>
        <v>434244</v>
      </c>
      <c r="E25" s="78">
        <f t="shared" si="10"/>
        <v>273648.58</v>
      </c>
      <c r="F25" s="75">
        <f>E25/D25*100</f>
        <v>63.017239155866292</v>
      </c>
    </row>
    <row r="26" spans="1:6" s="68" customFormat="1" ht="20.100000000000001" customHeight="1" thickBot="1" x14ac:dyDescent="0.25">
      <c r="A26" s="80" t="s">
        <v>246</v>
      </c>
      <c r="B26" s="94" t="s">
        <v>247</v>
      </c>
      <c r="C26" s="95">
        <f>C27+C28+C29+C30</f>
        <v>97286</v>
      </c>
      <c r="D26" s="95">
        <f t="shared" ref="D26:E26" si="11">D27+D28+D29+D30</f>
        <v>97286</v>
      </c>
      <c r="E26" s="95">
        <f t="shared" si="11"/>
        <v>46274.68</v>
      </c>
      <c r="F26" s="95">
        <f>E26/D26*100</f>
        <v>47.565610673683778</v>
      </c>
    </row>
    <row r="27" spans="1:6" s="68" customFormat="1" ht="15.75" customHeight="1" thickTop="1" x14ac:dyDescent="0.2">
      <c r="A27" s="82" t="s">
        <v>248</v>
      </c>
      <c r="B27" s="83" t="s">
        <v>43</v>
      </c>
      <c r="C27" s="96">
        <v>4247</v>
      </c>
      <c r="D27" s="96">
        <v>4247</v>
      </c>
      <c r="E27" s="96">
        <v>2210</v>
      </c>
      <c r="F27" s="96"/>
    </row>
    <row r="28" spans="1:6" ht="16.5" customHeight="1" x14ac:dyDescent="0.2">
      <c r="A28" s="89" t="s">
        <v>249</v>
      </c>
      <c r="B28" s="86" t="s">
        <v>170</v>
      </c>
      <c r="C28" s="96">
        <v>91579</v>
      </c>
      <c r="D28" s="96">
        <v>91579</v>
      </c>
      <c r="E28" s="96">
        <v>42899.68</v>
      </c>
      <c r="F28" s="96"/>
    </row>
    <row r="29" spans="1:6" s="68" customFormat="1" ht="15.75" customHeight="1" x14ac:dyDescent="0.2">
      <c r="A29" s="85" t="s">
        <v>250</v>
      </c>
      <c r="B29" s="86" t="s">
        <v>171</v>
      </c>
      <c r="C29" s="96">
        <v>1062</v>
      </c>
      <c r="D29" s="96">
        <v>1062</v>
      </c>
      <c r="E29" s="96">
        <v>200</v>
      </c>
      <c r="F29" s="96"/>
    </row>
    <row r="30" spans="1:6" s="68" customFormat="1" ht="15.75" customHeight="1" thickBot="1" x14ac:dyDescent="0.25">
      <c r="A30" s="97" t="s">
        <v>251</v>
      </c>
      <c r="B30" s="98" t="s">
        <v>172</v>
      </c>
      <c r="C30" s="96">
        <v>398</v>
      </c>
      <c r="D30" s="96">
        <v>398</v>
      </c>
      <c r="E30" s="96">
        <v>965</v>
      </c>
      <c r="F30" s="96"/>
    </row>
    <row r="31" spans="1:6" s="68" customFormat="1" ht="20.100000000000001" customHeight="1" thickTop="1" thickBot="1" x14ac:dyDescent="0.25">
      <c r="A31" s="99" t="s">
        <v>252</v>
      </c>
      <c r="B31" s="100" t="s">
        <v>253</v>
      </c>
      <c r="C31" s="101">
        <f>C32+C34+C35+C36+C37</f>
        <v>42167</v>
      </c>
      <c r="D31" s="101">
        <f t="shared" ref="D31:E31" si="12">D32+D34+D35+D36+D37</f>
        <v>42167</v>
      </c>
      <c r="E31" s="101">
        <f t="shared" si="12"/>
        <v>17900.3</v>
      </c>
      <c r="F31" s="95">
        <f>E31/D31*100</f>
        <v>42.450968767045318</v>
      </c>
    </row>
    <row r="32" spans="1:6" s="68" customFormat="1" ht="15.75" customHeight="1" thickTop="1" x14ac:dyDescent="0.2">
      <c r="A32" s="82" t="s">
        <v>254</v>
      </c>
      <c r="B32" s="83" t="s">
        <v>174</v>
      </c>
      <c r="C32" s="96">
        <v>33181</v>
      </c>
      <c r="D32" s="96">
        <v>33181</v>
      </c>
      <c r="E32" s="96">
        <v>14050</v>
      </c>
      <c r="F32" s="96"/>
    </row>
    <row r="33" spans="1:6" s="105" customFormat="1" ht="15.75" hidden="1" customHeight="1" thickTop="1" x14ac:dyDescent="0.2">
      <c r="A33" s="102" t="s">
        <v>255</v>
      </c>
      <c r="B33" s="103" t="s">
        <v>175</v>
      </c>
      <c r="C33" s="104"/>
      <c r="D33" s="104"/>
      <c r="E33" s="104"/>
      <c r="F33" s="104"/>
    </row>
    <row r="34" spans="1:6" s="68" customFormat="1" ht="15.75" customHeight="1" x14ac:dyDescent="0.2">
      <c r="A34" s="85" t="s">
        <v>256</v>
      </c>
      <c r="B34" s="86" t="s">
        <v>176</v>
      </c>
      <c r="C34" s="96">
        <v>5973</v>
      </c>
      <c r="D34" s="96">
        <v>5973</v>
      </c>
      <c r="E34" s="96">
        <v>2390.3000000000002</v>
      </c>
      <c r="F34" s="96"/>
    </row>
    <row r="35" spans="1:6" s="68" customFormat="1" ht="15.75" customHeight="1" x14ac:dyDescent="0.2">
      <c r="A35" s="85" t="s">
        <v>257</v>
      </c>
      <c r="B35" s="86" t="s">
        <v>258</v>
      </c>
      <c r="C35" s="96">
        <v>1553</v>
      </c>
      <c r="D35" s="96">
        <v>1553</v>
      </c>
      <c r="E35" s="96">
        <v>930</v>
      </c>
      <c r="F35" s="96"/>
    </row>
    <row r="36" spans="1:6" s="68" customFormat="1" ht="15.75" customHeight="1" x14ac:dyDescent="0.2">
      <c r="A36" s="85" t="s">
        <v>259</v>
      </c>
      <c r="B36" s="86" t="s">
        <v>178</v>
      </c>
      <c r="C36" s="96">
        <v>1195</v>
      </c>
      <c r="D36" s="96">
        <v>1195</v>
      </c>
      <c r="E36" s="96">
        <v>530</v>
      </c>
      <c r="F36" s="96"/>
    </row>
    <row r="37" spans="1:6" s="68" customFormat="1" ht="15.75" customHeight="1" thickBot="1" x14ac:dyDescent="0.25">
      <c r="A37" s="85" t="s">
        <v>260</v>
      </c>
      <c r="B37" s="86" t="s">
        <v>179</v>
      </c>
      <c r="C37" s="96">
        <v>265</v>
      </c>
      <c r="D37" s="96">
        <v>265</v>
      </c>
      <c r="E37" s="96"/>
      <c r="F37" s="96"/>
    </row>
    <row r="38" spans="1:6" s="68" customFormat="1" ht="20.100000000000001" customHeight="1" thickTop="1" thickBot="1" x14ac:dyDescent="0.25">
      <c r="A38" s="99" t="s">
        <v>261</v>
      </c>
      <c r="B38" s="100" t="s">
        <v>262</v>
      </c>
      <c r="C38" s="101">
        <f>C39+C40+C41+C42+C43+C44+C45+C46+C47</f>
        <v>287757</v>
      </c>
      <c r="D38" s="101">
        <f t="shared" ref="D38:E38" si="13">D39+D40+D41+D42+D43+D44+D45+D46+D47</f>
        <v>287757</v>
      </c>
      <c r="E38" s="101">
        <f t="shared" si="13"/>
        <v>208518.6</v>
      </c>
      <c r="F38" s="95">
        <f>E38/D38*100</f>
        <v>72.46343268799717</v>
      </c>
    </row>
    <row r="39" spans="1:6" s="68" customFormat="1" ht="15.75" customHeight="1" thickTop="1" x14ac:dyDescent="0.2">
      <c r="A39" s="85" t="s">
        <v>263</v>
      </c>
      <c r="B39" s="86" t="s">
        <v>181</v>
      </c>
      <c r="C39" s="96">
        <v>45126</v>
      </c>
      <c r="D39" s="96">
        <v>45126</v>
      </c>
      <c r="E39" s="96">
        <v>20675.96</v>
      </c>
      <c r="F39" s="96"/>
    </row>
    <row r="40" spans="1:6" s="68" customFormat="1" ht="15.75" customHeight="1" x14ac:dyDescent="0.2">
      <c r="A40" s="85" t="s">
        <v>264</v>
      </c>
      <c r="B40" s="86" t="s">
        <v>182</v>
      </c>
      <c r="C40" s="96">
        <v>1991</v>
      </c>
      <c r="D40" s="96">
        <v>1991</v>
      </c>
      <c r="E40" s="96">
        <v>690</v>
      </c>
      <c r="F40" s="96"/>
    </row>
    <row r="41" spans="1:6" s="68" customFormat="1" ht="15.75" customHeight="1" x14ac:dyDescent="0.2">
      <c r="A41" s="85" t="s">
        <v>265</v>
      </c>
      <c r="B41" s="86" t="s">
        <v>183</v>
      </c>
      <c r="C41" s="96">
        <v>3982</v>
      </c>
      <c r="D41" s="96">
        <v>3982</v>
      </c>
      <c r="E41" s="96">
        <v>2401.33</v>
      </c>
      <c r="F41" s="96"/>
    </row>
    <row r="42" spans="1:6" s="68" customFormat="1" ht="15.75" customHeight="1" x14ac:dyDescent="0.2">
      <c r="A42" s="85" t="s">
        <v>266</v>
      </c>
      <c r="B42" s="86" t="s">
        <v>184</v>
      </c>
      <c r="C42" s="96">
        <v>4114</v>
      </c>
      <c r="D42" s="96">
        <v>4114</v>
      </c>
      <c r="E42" s="96">
        <v>1790</v>
      </c>
      <c r="F42" s="96"/>
    </row>
    <row r="43" spans="1:6" s="68" customFormat="1" ht="15.75" customHeight="1" x14ac:dyDescent="0.2">
      <c r="A43" s="85" t="s">
        <v>267</v>
      </c>
      <c r="B43" s="86" t="s">
        <v>185</v>
      </c>
      <c r="C43" s="96">
        <v>8627</v>
      </c>
      <c r="D43" s="96">
        <v>8627</v>
      </c>
      <c r="E43" s="96">
        <v>4169.3500000000004</v>
      </c>
      <c r="F43" s="96"/>
    </row>
    <row r="44" spans="1:6" s="68" customFormat="1" ht="15.75" customHeight="1" x14ac:dyDescent="0.2">
      <c r="A44" s="85" t="s">
        <v>268</v>
      </c>
      <c r="B44" s="86" t="s">
        <v>186</v>
      </c>
      <c r="C44" s="96">
        <v>11680</v>
      </c>
      <c r="D44" s="96">
        <v>11680</v>
      </c>
      <c r="E44" s="96">
        <v>452</v>
      </c>
      <c r="F44" s="96"/>
    </row>
    <row r="45" spans="1:6" s="68" customFormat="1" ht="15.75" customHeight="1" x14ac:dyDescent="0.2">
      <c r="A45" s="85" t="s">
        <v>269</v>
      </c>
      <c r="B45" s="86" t="s">
        <v>187</v>
      </c>
      <c r="C45" s="96">
        <v>208879</v>
      </c>
      <c r="D45" s="96">
        <v>208879</v>
      </c>
      <c r="E45" s="96">
        <v>178100</v>
      </c>
      <c r="F45" s="96"/>
    </row>
    <row r="46" spans="1:6" s="68" customFormat="1" ht="15.75" customHeight="1" x14ac:dyDescent="0.2">
      <c r="A46" s="85" t="s">
        <v>270</v>
      </c>
      <c r="B46" s="86" t="s">
        <v>188</v>
      </c>
      <c r="C46" s="96">
        <v>40</v>
      </c>
      <c r="D46" s="96">
        <v>40</v>
      </c>
      <c r="E46" s="96">
        <v>9.9600000000000009</v>
      </c>
      <c r="F46" s="96"/>
    </row>
    <row r="47" spans="1:6" s="68" customFormat="1" ht="15.75" customHeight="1" thickBot="1" x14ac:dyDescent="0.25">
      <c r="A47" s="85" t="s">
        <v>271</v>
      </c>
      <c r="B47" s="86" t="s">
        <v>189</v>
      </c>
      <c r="C47" s="96">
        <v>3318</v>
      </c>
      <c r="D47" s="96">
        <v>3318</v>
      </c>
      <c r="E47" s="96">
        <v>230</v>
      </c>
      <c r="F47" s="96"/>
    </row>
    <row r="48" spans="1:6" s="68" customFormat="1" ht="38.25" customHeight="1" thickTop="1" thickBot="1" x14ac:dyDescent="0.25">
      <c r="A48" s="99" t="s">
        <v>272</v>
      </c>
      <c r="B48" s="100" t="s">
        <v>273</v>
      </c>
      <c r="C48" s="101">
        <f>C49</f>
        <v>1991</v>
      </c>
      <c r="D48" s="101">
        <f t="shared" ref="D48:E48" si="14">D49</f>
        <v>1991</v>
      </c>
      <c r="E48" s="101">
        <f t="shared" si="14"/>
        <v>550</v>
      </c>
      <c r="F48" s="95">
        <f>E48/D48*100</f>
        <v>27.624309392265197</v>
      </c>
    </row>
    <row r="49" spans="1:9" s="68" customFormat="1" ht="15.75" customHeight="1" thickTop="1" thickBot="1" x14ac:dyDescent="0.25">
      <c r="A49" s="85" t="s">
        <v>274</v>
      </c>
      <c r="B49" s="86" t="s">
        <v>190</v>
      </c>
      <c r="C49" s="96">
        <v>1991</v>
      </c>
      <c r="D49" s="96">
        <v>1991</v>
      </c>
      <c r="E49" s="96">
        <v>550</v>
      </c>
      <c r="F49" s="96"/>
    </row>
    <row r="50" spans="1:9" s="68" customFormat="1" ht="20.100000000000001" customHeight="1" thickTop="1" thickBot="1" x14ac:dyDescent="0.25">
      <c r="A50" s="99" t="s">
        <v>275</v>
      </c>
      <c r="B50" s="100" t="s">
        <v>276</v>
      </c>
      <c r="C50" s="101">
        <f>C52+C53+C54+C55+C56+C57</f>
        <v>5043</v>
      </c>
      <c r="D50" s="101">
        <f t="shared" ref="D50:E50" si="15">D52+D53+D54+D55+D56+D57</f>
        <v>5043</v>
      </c>
      <c r="E50" s="101">
        <f t="shared" si="15"/>
        <v>405</v>
      </c>
      <c r="F50" s="95">
        <f>E50/D50*100</f>
        <v>8.0309339678762637</v>
      </c>
    </row>
    <row r="51" spans="1:9" s="68" customFormat="1" ht="25.5" hidden="1" customHeight="1" thickTop="1" thickBot="1" x14ac:dyDescent="0.25">
      <c r="A51" s="85" t="s">
        <v>277</v>
      </c>
      <c r="B51" s="86" t="s">
        <v>192</v>
      </c>
      <c r="C51" s="96">
        <v>0</v>
      </c>
      <c r="D51" s="96"/>
      <c r="E51" s="96"/>
      <c r="F51" s="96"/>
    </row>
    <row r="52" spans="1:9" s="68" customFormat="1" ht="15.75" customHeight="1" thickTop="1" x14ac:dyDescent="0.2">
      <c r="A52" s="85" t="s">
        <v>278</v>
      </c>
      <c r="B52" s="86" t="s">
        <v>193</v>
      </c>
      <c r="C52" s="96">
        <v>1858</v>
      </c>
      <c r="D52" s="96">
        <v>1858</v>
      </c>
      <c r="E52" s="96">
        <v>120</v>
      </c>
      <c r="F52" s="96"/>
    </row>
    <row r="53" spans="1:9" s="68" customFormat="1" ht="15.75" customHeight="1" x14ac:dyDescent="0.2">
      <c r="A53" s="85" t="s">
        <v>279</v>
      </c>
      <c r="B53" s="86" t="s">
        <v>194</v>
      </c>
      <c r="C53" s="96">
        <v>265</v>
      </c>
      <c r="D53" s="96">
        <v>265</v>
      </c>
      <c r="E53" s="96"/>
      <c r="F53" s="96"/>
    </row>
    <row r="54" spans="1:9" s="107" customFormat="1" ht="15.75" customHeight="1" x14ac:dyDescent="0.2">
      <c r="A54" s="89" t="s">
        <v>280</v>
      </c>
      <c r="B54" s="90" t="s">
        <v>195</v>
      </c>
      <c r="C54" s="106"/>
      <c r="D54" s="106"/>
      <c r="E54" s="106"/>
      <c r="F54" s="106"/>
    </row>
    <row r="55" spans="1:9" s="68" customFormat="1" ht="15.75" customHeight="1" x14ac:dyDescent="0.2">
      <c r="A55" s="85" t="s">
        <v>281</v>
      </c>
      <c r="B55" s="86" t="s">
        <v>196</v>
      </c>
      <c r="C55" s="96">
        <v>664</v>
      </c>
      <c r="D55" s="96">
        <v>664</v>
      </c>
      <c r="E55" s="96"/>
      <c r="F55" s="96"/>
    </row>
    <row r="56" spans="1:9" s="107" customFormat="1" ht="15.75" customHeight="1" x14ac:dyDescent="0.2">
      <c r="A56" s="89" t="s">
        <v>282</v>
      </c>
      <c r="B56" s="90" t="s">
        <v>197</v>
      </c>
      <c r="C56" s="96">
        <v>265</v>
      </c>
      <c r="D56" s="96">
        <v>265</v>
      </c>
      <c r="E56" s="96"/>
      <c r="F56" s="96"/>
    </row>
    <row r="57" spans="1:9" s="68" customFormat="1" ht="15.75" customHeight="1" thickBot="1" x14ac:dyDescent="0.25">
      <c r="A57" s="108" t="s">
        <v>283</v>
      </c>
      <c r="B57" s="109" t="s">
        <v>198</v>
      </c>
      <c r="C57" s="93">
        <v>1991</v>
      </c>
      <c r="D57" s="93">
        <v>1991</v>
      </c>
      <c r="E57" s="93">
        <v>285</v>
      </c>
      <c r="F57" s="93"/>
      <c r="I57" s="110"/>
    </row>
    <row r="58" spans="1:9" s="68" customFormat="1" ht="15.75" customHeight="1" thickBot="1" x14ac:dyDescent="0.25">
      <c r="A58" s="76" t="s">
        <v>284</v>
      </c>
      <c r="B58" s="77" t="s">
        <v>285</v>
      </c>
      <c r="C58" s="136">
        <f>C59+C61</f>
        <v>1593</v>
      </c>
      <c r="D58" s="136">
        <f t="shared" ref="D58:E58" si="16">D59+D61</f>
        <v>1593</v>
      </c>
      <c r="E58" s="136">
        <f t="shared" si="16"/>
        <v>627.45000000000005</v>
      </c>
      <c r="F58" s="137">
        <f>E58/D58*100</f>
        <v>39.387947269303204</v>
      </c>
    </row>
    <row r="59" spans="1:9" s="68" customFormat="1" ht="20.100000000000001" customHeight="1" thickBot="1" x14ac:dyDescent="0.25">
      <c r="A59" s="80" t="s">
        <v>286</v>
      </c>
      <c r="B59" s="94" t="s">
        <v>287</v>
      </c>
      <c r="C59" s="95">
        <f>C60</f>
        <v>664</v>
      </c>
      <c r="D59" s="95">
        <f t="shared" ref="D59:E59" si="17">D60</f>
        <v>664</v>
      </c>
      <c r="E59" s="95">
        <f t="shared" si="17"/>
        <v>347.45</v>
      </c>
      <c r="F59" s="95">
        <f>E59/D59*100</f>
        <v>52.326807228915662</v>
      </c>
    </row>
    <row r="60" spans="1:9" s="68" customFormat="1" ht="27" customHeight="1" thickTop="1" thickBot="1" x14ac:dyDescent="0.25">
      <c r="A60" s="85" t="s">
        <v>288</v>
      </c>
      <c r="B60" s="86" t="s">
        <v>289</v>
      </c>
      <c r="C60" s="96">
        <v>664</v>
      </c>
      <c r="D60" s="96">
        <v>664</v>
      </c>
      <c r="E60" s="96">
        <v>347.45</v>
      </c>
      <c r="F60" s="96"/>
    </row>
    <row r="61" spans="1:9" s="68" customFormat="1" ht="20.100000000000001" customHeight="1" thickTop="1" thickBot="1" x14ac:dyDescent="0.25">
      <c r="A61" s="99" t="s">
        <v>290</v>
      </c>
      <c r="B61" s="100" t="s">
        <v>291</v>
      </c>
      <c r="C61" s="101">
        <f>C62+C63</f>
        <v>929</v>
      </c>
      <c r="D61" s="101">
        <f t="shared" ref="D61:E61" si="18">D62+D63</f>
        <v>929</v>
      </c>
      <c r="E61" s="101">
        <f t="shared" si="18"/>
        <v>280</v>
      </c>
      <c r="F61" s="95">
        <f>E61/D61*100</f>
        <v>30.139935414424112</v>
      </c>
    </row>
    <row r="62" spans="1:9" s="107" customFormat="1" ht="15.75" customHeight="1" thickTop="1" x14ac:dyDescent="0.2">
      <c r="A62" s="89" t="s">
        <v>292</v>
      </c>
      <c r="B62" s="90" t="s">
        <v>203</v>
      </c>
      <c r="C62" s="106">
        <v>929</v>
      </c>
      <c r="D62" s="106">
        <v>929</v>
      </c>
      <c r="E62" s="106">
        <v>280</v>
      </c>
      <c r="F62" s="106"/>
    </row>
    <row r="63" spans="1:9" s="107" customFormat="1" ht="15.75" customHeight="1" thickBot="1" x14ac:dyDescent="0.25">
      <c r="A63" s="91" t="s">
        <v>293</v>
      </c>
      <c r="B63" s="92" t="s">
        <v>204</v>
      </c>
      <c r="C63" s="113"/>
      <c r="D63" s="113"/>
      <c r="E63" s="113"/>
      <c r="F63" s="113"/>
    </row>
    <row r="64" spans="1:9" s="107" customFormat="1" ht="15.75" customHeight="1" thickBot="1" x14ac:dyDescent="0.25">
      <c r="A64" s="76" t="s">
        <v>294</v>
      </c>
      <c r="B64" s="77" t="s">
        <v>295</v>
      </c>
      <c r="C64" s="114">
        <f>C65+C72</f>
        <v>39909</v>
      </c>
      <c r="D64" s="114">
        <f t="shared" ref="D64:E64" si="19">D65+D72</f>
        <v>39909</v>
      </c>
      <c r="E64" s="114">
        <f t="shared" si="19"/>
        <v>4125.57</v>
      </c>
      <c r="F64" s="112">
        <f t="shared" ref="F64:F65" si="20">E64/D64*100</f>
        <v>10.337442682101781</v>
      </c>
    </row>
    <row r="65" spans="1:6" s="107" customFormat="1" ht="26.25" thickBot="1" x14ac:dyDescent="0.25">
      <c r="A65" s="76" t="s">
        <v>296</v>
      </c>
      <c r="B65" s="115" t="s">
        <v>297</v>
      </c>
      <c r="C65" s="136">
        <f>C66+C70</f>
        <v>13630</v>
      </c>
      <c r="D65" s="136">
        <f t="shared" ref="D65:E65" si="21">D66+D70</f>
        <v>13630</v>
      </c>
      <c r="E65" s="136">
        <f t="shared" si="21"/>
        <v>4125.57</v>
      </c>
      <c r="F65" s="137">
        <f t="shared" si="20"/>
        <v>30.26830520909758</v>
      </c>
    </row>
    <row r="66" spans="1:6" s="68" customFormat="1" ht="20.25" customHeight="1" thickBot="1" x14ac:dyDescent="0.25">
      <c r="A66" s="80" t="s">
        <v>298</v>
      </c>
      <c r="B66" s="116" t="s">
        <v>299</v>
      </c>
      <c r="C66" s="95">
        <f>C67+C68+C69</f>
        <v>6503</v>
      </c>
      <c r="D66" s="95">
        <f t="shared" ref="D66:E66" si="22">D67+D68+D69</f>
        <v>6503</v>
      </c>
      <c r="E66" s="95">
        <f t="shared" si="22"/>
        <v>620</v>
      </c>
      <c r="F66" s="95">
        <f>E66/D66*100</f>
        <v>9.5340612025219116</v>
      </c>
    </row>
    <row r="67" spans="1:6" s="68" customFormat="1" ht="15.75" customHeight="1" thickTop="1" x14ac:dyDescent="0.2">
      <c r="A67" s="85" t="s">
        <v>300</v>
      </c>
      <c r="B67" s="86" t="s">
        <v>208</v>
      </c>
      <c r="C67" s="96">
        <v>6503</v>
      </c>
      <c r="D67" s="96">
        <v>6503</v>
      </c>
      <c r="E67" s="96">
        <v>620</v>
      </c>
      <c r="F67" s="96"/>
    </row>
    <row r="68" spans="1:6" s="68" customFormat="1" ht="15.75" customHeight="1" x14ac:dyDescent="0.2">
      <c r="A68" s="85" t="s">
        <v>301</v>
      </c>
      <c r="B68" s="86" t="s">
        <v>209</v>
      </c>
      <c r="C68" s="96">
        <v>0</v>
      </c>
      <c r="D68" s="96"/>
      <c r="E68" s="96"/>
      <c r="F68" s="96"/>
    </row>
    <row r="69" spans="1:6" s="68" customFormat="1" ht="15.75" customHeight="1" thickBot="1" x14ac:dyDescent="0.25">
      <c r="A69" s="85" t="s">
        <v>302</v>
      </c>
      <c r="B69" s="86" t="s">
        <v>210</v>
      </c>
      <c r="C69" s="96">
        <v>0</v>
      </c>
      <c r="D69" s="96"/>
      <c r="E69" s="96"/>
      <c r="F69" s="96"/>
    </row>
    <row r="70" spans="1:6" s="68" customFormat="1" ht="19.5" customHeight="1" thickTop="1" thickBot="1" x14ac:dyDescent="0.25">
      <c r="A70" s="99" t="s">
        <v>303</v>
      </c>
      <c r="B70" s="117" t="s">
        <v>304</v>
      </c>
      <c r="C70" s="101">
        <f>C71</f>
        <v>7127</v>
      </c>
      <c r="D70" s="101">
        <f>D71</f>
        <v>7127</v>
      </c>
      <c r="E70" s="101">
        <f t="shared" ref="E70" si="23">E71</f>
        <v>3505.57</v>
      </c>
      <c r="F70" s="95">
        <f>E70/D70*100</f>
        <v>49.187175529675883</v>
      </c>
    </row>
    <row r="71" spans="1:6" s="68" customFormat="1" ht="15.75" customHeight="1" thickTop="1" thickBot="1" x14ac:dyDescent="0.25">
      <c r="A71" s="85" t="s">
        <v>305</v>
      </c>
      <c r="B71" s="86" t="s">
        <v>215</v>
      </c>
      <c r="C71" s="96">
        <v>7127</v>
      </c>
      <c r="D71" s="96">
        <v>7127</v>
      </c>
      <c r="E71" s="96">
        <v>3505.57</v>
      </c>
      <c r="F71" s="112">
        <f t="shared" ref="F71:F72" si="24">E71/D71*100</f>
        <v>49.187175529675883</v>
      </c>
    </row>
    <row r="72" spans="1:6" s="68" customFormat="1" ht="26.25" thickBot="1" x14ac:dyDescent="0.25">
      <c r="A72" s="76" t="s">
        <v>306</v>
      </c>
      <c r="B72" s="115" t="s">
        <v>307</v>
      </c>
      <c r="C72" s="136">
        <f>C73</f>
        <v>26279</v>
      </c>
      <c r="D72" s="136">
        <f t="shared" ref="D72:E73" si="25">D73</f>
        <v>26279</v>
      </c>
      <c r="E72" s="136">
        <f t="shared" si="25"/>
        <v>0</v>
      </c>
      <c r="F72" s="137">
        <f t="shared" si="24"/>
        <v>0</v>
      </c>
    </row>
    <row r="73" spans="1:6" s="68" customFormat="1" ht="19.5" customHeight="1" thickTop="1" thickBot="1" x14ac:dyDescent="0.25">
      <c r="A73" s="99" t="s">
        <v>308</v>
      </c>
      <c r="B73" s="117" t="s">
        <v>309</v>
      </c>
      <c r="C73" s="101">
        <f>C74</f>
        <v>26279</v>
      </c>
      <c r="D73" s="101">
        <f t="shared" si="25"/>
        <v>26279</v>
      </c>
      <c r="E73" s="101">
        <f t="shared" si="25"/>
        <v>0</v>
      </c>
      <c r="F73" s="95">
        <f>E73/D73*100</f>
        <v>0</v>
      </c>
    </row>
    <row r="74" spans="1:6" s="68" customFormat="1" ht="15.75" customHeight="1" thickTop="1" x14ac:dyDescent="0.2">
      <c r="A74" s="85" t="s">
        <v>310</v>
      </c>
      <c r="B74" s="86" t="s">
        <v>311</v>
      </c>
      <c r="C74" s="96">
        <v>26279</v>
      </c>
      <c r="D74" s="96">
        <v>26279</v>
      </c>
      <c r="E74" s="96"/>
      <c r="F74" s="96"/>
    </row>
    <row r="75" spans="1:6" ht="20.100000000000001" customHeight="1" thickBot="1" x14ac:dyDescent="0.25">
      <c r="A75" s="69" t="s">
        <v>312</v>
      </c>
      <c r="B75" s="118" t="s">
        <v>313</v>
      </c>
      <c r="C75" s="119">
        <f>C76+C87</f>
        <v>1460</v>
      </c>
      <c r="D75" s="119">
        <f>D76+D87</f>
        <v>1460</v>
      </c>
      <c r="E75" s="119">
        <f>E76+E87</f>
        <v>70.08</v>
      </c>
      <c r="F75" s="71">
        <f>E75/D75*100</f>
        <v>4.8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1460</v>
      </c>
      <c r="D76" s="74">
        <f t="shared" ref="D76:E76" si="26">D77</f>
        <v>1460</v>
      </c>
      <c r="E76" s="74">
        <f t="shared" si="26"/>
        <v>70.08</v>
      </c>
      <c r="F76" s="112">
        <f t="shared" ref="F76:F77" si="27">E76/D76*100</f>
        <v>4.8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1460</v>
      </c>
      <c r="D77" s="78">
        <f t="shared" ref="D77:E77" si="28">D78+D82+D85</f>
        <v>1460</v>
      </c>
      <c r="E77" s="78">
        <f t="shared" si="28"/>
        <v>70.08</v>
      </c>
      <c r="F77" s="112">
        <f t="shared" si="27"/>
        <v>4.8</v>
      </c>
    </row>
    <row r="78" spans="1:6" ht="20.100000000000001" customHeight="1" thickTop="1" thickBot="1" x14ac:dyDescent="0.25">
      <c r="A78" s="99" t="s">
        <v>252</v>
      </c>
      <c r="B78" s="100" t="s">
        <v>253</v>
      </c>
      <c r="C78" s="100">
        <f>C79+C80+C81</f>
        <v>1460</v>
      </c>
      <c r="D78" s="100">
        <f t="shared" ref="D78:E78" si="29">D79+D80+D81</f>
        <v>1460</v>
      </c>
      <c r="E78" s="100">
        <f t="shared" si="29"/>
        <v>70.08</v>
      </c>
      <c r="F78" s="95">
        <f>E78/D78*100</f>
        <v>4.8</v>
      </c>
    </row>
    <row r="79" spans="1:6" s="68" customFormat="1" ht="15.75" customHeight="1" thickTop="1" x14ac:dyDescent="0.2">
      <c r="A79" s="85" t="s">
        <v>254</v>
      </c>
      <c r="B79" s="86" t="s">
        <v>315</v>
      </c>
      <c r="C79" s="96">
        <v>1460</v>
      </c>
      <c r="D79" s="96">
        <v>1460</v>
      </c>
      <c r="E79" s="96">
        <v>70.08</v>
      </c>
      <c r="F79" s="96"/>
    </row>
    <row r="80" spans="1:6" s="68" customFormat="1" ht="15.75" customHeight="1" x14ac:dyDescent="0.2">
      <c r="A80" s="85" t="s">
        <v>255</v>
      </c>
      <c r="B80" s="86" t="s">
        <v>332</v>
      </c>
      <c r="C80" s="96">
        <v>0</v>
      </c>
      <c r="D80" s="96"/>
      <c r="E80" s="96"/>
      <c r="F80" s="96"/>
    </row>
    <row r="81" spans="1:6" s="68" customFormat="1" ht="15.75" customHeight="1" thickBot="1" x14ac:dyDescent="0.25">
      <c r="A81" s="85" t="s">
        <v>256</v>
      </c>
      <c r="B81" s="86" t="s">
        <v>316</v>
      </c>
      <c r="C81" s="96">
        <v>0</v>
      </c>
      <c r="D81" s="96"/>
      <c r="E81" s="96"/>
      <c r="F81" s="96"/>
    </row>
    <row r="82" spans="1:6" s="68" customFormat="1" ht="15.75" customHeight="1" thickTop="1" thickBot="1" x14ac:dyDescent="0.25">
      <c r="A82" s="99" t="s">
        <v>261</v>
      </c>
      <c r="B82" s="100" t="s">
        <v>262</v>
      </c>
      <c r="C82" s="100">
        <f>C83+C84</f>
        <v>0</v>
      </c>
      <c r="D82" s="100">
        <f t="shared" ref="D82:E82" si="30">D83+D84</f>
        <v>0</v>
      </c>
      <c r="E82" s="100">
        <f t="shared" si="30"/>
        <v>0</v>
      </c>
      <c r="F82" s="95" t="e">
        <f>E82/D82*100</f>
        <v>#DIV/0!</v>
      </c>
    </row>
    <row r="83" spans="1:6" s="68" customFormat="1" ht="15.75" customHeight="1" thickTop="1" x14ac:dyDescent="0.2">
      <c r="A83" s="85" t="s">
        <v>264</v>
      </c>
      <c r="B83" s="86" t="s">
        <v>317</v>
      </c>
      <c r="C83" s="96">
        <v>0</v>
      </c>
      <c r="D83" s="96"/>
      <c r="E83" s="96"/>
      <c r="F83" s="96"/>
    </row>
    <row r="84" spans="1:6" s="68" customFormat="1" ht="15.75" customHeight="1" thickBot="1" x14ac:dyDescent="0.25">
      <c r="A84" s="85" t="s">
        <v>267</v>
      </c>
      <c r="B84" s="86" t="s">
        <v>318</v>
      </c>
      <c r="C84" s="96">
        <v>0</v>
      </c>
      <c r="D84" s="96"/>
      <c r="E84" s="96"/>
      <c r="F84" s="96"/>
    </row>
    <row r="85" spans="1:6" s="68" customFormat="1" ht="15.75" customHeight="1" thickTop="1" thickBot="1" x14ac:dyDescent="0.25">
      <c r="A85" s="99" t="s">
        <v>275</v>
      </c>
      <c r="B85" s="100" t="s">
        <v>276</v>
      </c>
      <c r="C85" s="100">
        <f>C86</f>
        <v>0</v>
      </c>
      <c r="D85" s="100">
        <f t="shared" ref="D85:E85" si="31">D86</f>
        <v>0</v>
      </c>
      <c r="E85" s="100">
        <f t="shared" si="31"/>
        <v>0</v>
      </c>
      <c r="F85" s="95" t="e">
        <f>E85/D85*100</f>
        <v>#DIV/0!</v>
      </c>
    </row>
    <row r="86" spans="1:6" s="68" customFormat="1" ht="15.75" customHeight="1" thickTop="1" thickBot="1" x14ac:dyDescent="0.25">
      <c r="A86" s="85" t="s">
        <v>279</v>
      </c>
      <c r="B86" s="86" t="s">
        <v>319</v>
      </c>
      <c r="C86" s="96">
        <v>0</v>
      </c>
      <c r="D86" s="96"/>
      <c r="E86" s="96"/>
      <c r="F86" s="96"/>
    </row>
    <row r="87" spans="1:6" s="68" customFormat="1" ht="15.75" customHeight="1" thickBot="1" x14ac:dyDescent="0.25">
      <c r="A87" s="76" t="s">
        <v>294</v>
      </c>
      <c r="B87" s="115" t="s">
        <v>295</v>
      </c>
      <c r="C87" s="111">
        <f>C88</f>
        <v>0</v>
      </c>
      <c r="D87" s="111">
        <f t="shared" ref="D87:E88" si="32">D88</f>
        <v>0</v>
      </c>
      <c r="E87" s="111">
        <f t="shared" si="32"/>
        <v>0</v>
      </c>
      <c r="F87" s="112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5" t="s">
        <v>321</v>
      </c>
      <c r="C88" s="120">
        <f>C89</f>
        <v>0</v>
      </c>
      <c r="D88" s="120">
        <f t="shared" si="32"/>
        <v>0</v>
      </c>
      <c r="E88" s="120">
        <f t="shared" si="32"/>
        <v>0</v>
      </c>
      <c r="F88" s="112" t="e">
        <f t="shared" si="33"/>
        <v>#DIV/0!</v>
      </c>
    </row>
    <row r="89" spans="1:6" s="68" customFormat="1" ht="15.75" customHeight="1" thickTop="1" thickBot="1" x14ac:dyDescent="0.25">
      <c r="A89" s="99" t="s">
        <v>298</v>
      </c>
      <c r="B89" s="117" t="s">
        <v>299</v>
      </c>
      <c r="C89" s="117">
        <f>C90+C91+C92</f>
        <v>0</v>
      </c>
      <c r="D89" s="117">
        <f t="shared" ref="D89:E89" si="34">D90+D91+D92</f>
        <v>0</v>
      </c>
      <c r="E89" s="117">
        <f t="shared" si="34"/>
        <v>0</v>
      </c>
      <c r="F89" s="95" t="e">
        <f>E89/D89*100</f>
        <v>#DIV/0!</v>
      </c>
    </row>
    <row r="90" spans="1:6" s="68" customFormat="1" ht="15.75" customHeight="1" thickTop="1" x14ac:dyDescent="0.2">
      <c r="A90" s="85" t="s">
        <v>300</v>
      </c>
      <c r="B90" s="86" t="s">
        <v>322</v>
      </c>
      <c r="C90" s="96">
        <v>0</v>
      </c>
      <c r="D90" s="96"/>
      <c r="E90" s="96"/>
      <c r="F90" s="96"/>
    </row>
    <row r="91" spans="1:6" s="68" customFormat="1" ht="15.75" customHeight="1" x14ac:dyDescent="0.2">
      <c r="A91" s="85" t="s">
        <v>301</v>
      </c>
      <c r="B91" s="86" t="s">
        <v>323</v>
      </c>
      <c r="C91" s="96">
        <v>0</v>
      </c>
      <c r="D91" s="96"/>
      <c r="E91" s="96"/>
      <c r="F91" s="96"/>
    </row>
    <row r="92" spans="1:6" s="68" customFormat="1" ht="15.75" customHeight="1" x14ac:dyDescent="0.2">
      <c r="A92" s="85" t="s">
        <v>302</v>
      </c>
      <c r="B92" s="86" t="s">
        <v>324</v>
      </c>
      <c r="C92" s="93">
        <v>0</v>
      </c>
      <c r="D92" s="93"/>
      <c r="E92" s="93"/>
      <c r="F92" s="121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0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0" t="e">
        <f>E95/D95*100</f>
        <v>#DIV/0!</v>
      </c>
    </row>
    <row r="96" spans="1:6" s="68" customFormat="1" ht="15.75" customHeight="1" thickTop="1" thickBot="1" x14ac:dyDescent="0.25">
      <c r="A96" s="99" t="s">
        <v>261</v>
      </c>
      <c r="B96" s="117" t="s">
        <v>262</v>
      </c>
      <c r="C96" s="117">
        <f>C97</f>
        <v>0</v>
      </c>
      <c r="D96" s="117">
        <f t="shared" si="35"/>
        <v>0</v>
      </c>
      <c r="E96" s="117">
        <f t="shared" si="35"/>
        <v>0</v>
      </c>
      <c r="F96" s="95" t="e">
        <f>E96/D96*100</f>
        <v>#DIV/0!</v>
      </c>
    </row>
    <row r="97" spans="1:6" s="68" customFormat="1" ht="15.75" customHeight="1" thickTop="1" x14ac:dyDescent="0.2">
      <c r="A97" s="85" t="s">
        <v>269</v>
      </c>
      <c r="B97" s="86" t="s">
        <v>187</v>
      </c>
      <c r="C97" s="96">
        <v>0</v>
      </c>
      <c r="D97" s="96"/>
      <c r="E97" s="96"/>
      <c r="F97" s="96"/>
    </row>
    <row r="98" spans="1:6" s="122" customFormat="1" ht="20.25" customHeight="1" x14ac:dyDescent="0.2"/>
    <row r="99" spans="1:6" s="122" customFormat="1" ht="20.25" customHeight="1" x14ac:dyDescent="0.2"/>
    <row r="100" spans="1:6" s="122" customFormat="1" ht="20.25" customHeight="1" x14ac:dyDescent="0.2"/>
    <row r="101" spans="1:6" s="122" customFormat="1" ht="20.25" customHeight="1" x14ac:dyDescent="0.2"/>
    <row r="102" spans="1:6" s="122" customFormat="1" ht="20.25" customHeight="1" x14ac:dyDescent="0.2"/>
    <row r="103" spans="1:6" s="122" customFormat="1" ht="20.25" customHeight="1" x14ac:dyDescent="0.2"/>
    <row r="104" spans="1:6" s="122" customFormat="1" ht="20.25" customHeight="1" x14ac:dyDescent="0.2"/>
    <row r="105" spans="1:6" s="122" customFormat="1" ht="20.25" customHeight="1" x14ac:dyDescent="0.2"/>
    <row r="106" spans="1:6" s="122" customFormat="1" ht="20.25" customHeight="1" x14ac:dyDescent="0.2"/>
    <row r="107" spans="1:6" s="122" customFormat="1" x14ac:dyDescent="0.2"/>
    <row r="108" spans="1:6" s="122" customFormat="1" ht="20.25" customHeight="1" x14ac:dyDescent="0.2"/>
    <row r="109" spans="1:6" s="122" customFormat="1" ht="20.25" customHeight="1" x14ac:dyDescent="0.2"/>
    <row r="110" spans="1:6" s="122" customFormat="1" ht="20.25" customHeight="1" x14ac:dyDescent="0.2"/>
    <row r="111" spans="1:6" s="122" customFormat="1" ht="51.75" customHeight="1" x14ac:dyDescent="0.2"/>
    <row r="112" spans="1:6" s="122" customFormat="1" ht="20.25" customHeight="1" x14ac:dyDescent="0.2"/>
    <row r="113" s="122" customFormat="1" ht="20.25" customHeight="1" x14ac:dyDescent="0.2"/>
    <row r="114" s="122" customFormat="1" ht="20.25" customHeight="1" x14ac:dyDescent="0.2"/>
    <row r="115" s="122" customFormat="1" ht="20.25" customHeight="1" x14ac:dyDescent="0.2"/>
    <row r="116" s="122" customFormat="1" ht="20.25" customHeight="1" x14ac:dyDescent="0.2"/>
    <row r="117" s="122" customFormat="1" ht="20.25" customHeight="1" x14ac:dyDescent="0.2"/>
    <row r="118" s="122" customFormat="1" ht="20.25" customHeight="1" x14ac:dyDescent="0.2"/>
    <row r="119" s="122" customFormat="1" ht="20.25" customHeight="1" x14ac:dyDescent="0.2"/>
    <row r="120" s="122" customFormat="1" ht="20.25" customHeight="1" x14ac:dyDescent="0.2"/>
    <row r="121" s="122" customFormat="1" ht="20.25" customHeight="1" x14ac:dyDescent="0.2"/>
    <row r="122" s="122" customFormat="1" ht="20.25" customHeight="1" x14ac:dyDescent="0.2"/>
    <row r="123" s="122" customFormat="1" ht="20.25" customHeight="1" x14ac:dyDescent="0.2"/>
    <row r="124" s="122" customFormat="1" ht="20.25" customHeight="1" x14ac:dyDescent="0.2"/>
    <row r="125" s="122" customFormat="1" ht="20.25" customHeight="1" x14ac:dyDescent="0.2"/>
    <row r="126" s="122" customFormat="1" ht="20.25" customHeight="1" x14ac:dyDescent="0.2"/>
    <row r="127" s="122" customFormat="1" ht="20.25" customHeight="1" x14ac:dyDescent="0.2"/>
    <row r="128" s="122" customFormat="1" ht="20.25" customHeight="1" x14ac:dyDescent="0.2"/>
    <row r="129" s="122" customFormat="1" ht="20.25" customHeight="1" x14ac:dyDescent="0.2"/>
    <row r="130" s="122" customFormat="1" ht="20.25" customHeight="1" x14ac:dyDescent="0.2"/>
    <row r="131" s="122" customFormat="1" ht="20.25" customHeight="1" x14ac:dyDescent="0.2"/>
    <row r="132" s="122" customFormat="1" ht="20.25" customHeight="1" x14ac:dyDescent="0.2"/>
    <row r="133" s="122" customFormat="1" ht="20.25" customHeight="1" x14ac:dyDescent="0.2"/>
    <row r="134" s="122" customFormat="1" ht="20.25" customHeight="1" x14ac:dyDescent="0.2"/>
    <row r="135" s="122" customFormat="1" ht="20.25" customHeight="1" x14ac:dyDescent="0.2"/>
    <row r="136" s="122" customFormat="1" ht="20.25" customHeight="1" x14ac:dyDescent="0.2"/>
    <row r="137" s="122" customFormat="1" ht="20.25" customHeight="1" x14ac:dyDescent="0.2"/>
    <row r="138" s="122" customFormat="1" ht="20.25" customHeight="1" x14ac:dyDescent="0.2"/>
    <row r="139" s="122" customFormat="1" ht="20.25" customHeight="1" x14ac:dyDescent="0.2"/>
    <row r="140" s="122" customFormat="1" ht="20.25" customHeight="1" x14ac:dyDescent="0.2"/>
    <row r="141" s="122" customFormat="1" ht="20.25" customHeight="1" x14ac:dyDescent="0.2"/>
    <row r="142" s="122" customFormat="1" ht="20.25" customHeight="1" x14ac:dyDescent="0.2"/>
    <row r="143" s="122" customFormat="1" ht="20.25" customHeight="1" x14ac:dyDescent="0.2"/>
    <row r="144" s="122" customFormat="1" ht="20.25" customHeight="1" x14ac:dyDescent="0.2"/>
    <row r="145" s="122" customFormat="1" ht="20.25" customHeight="1" x14ac:dyDescent="0.2"/>
    <row r="146" s="122" customFormat="1" ht="20.25" customHeight="1" x14ac:dyDescent="0.2"/>
    <row r="147" s="122" customFormat="1" ht="20.25" customHeight="1" x14ac:dyDescent="0.2"/>
    <row r="148" s="122" customFormat="1" ht="20.25" customHeight="1" x14ac:dyDescent="0.2"/>
    <row r="149" s="122" customFormat="1" ht="20.25" customHeight="1" x14ac:dyDescent="0.2"/>
    <row r="150" s="122" customFormat="1" ht="20.25" customHeight="1" x14ac:dyDescent="0.2"/>
    <row r="151" s="122" customFormat="1" ht="20.25" customHeight="1" x14ac:dyDescent="0.2"/>
    <row r="152" s="122" customFormat="1" ht="20.25" customHeight="1" x14ac:dyDescent="0.2"/>
    <row r="153" s="122" customFormat="1" ht="20.25" customHeight="1" x14ac:dyDescent="0.2"/>
    <row r="154" s="122" customFormat="1" ht="20.25" customHeight="1" x14ac:dyDescent="0.2"/>
    <row r="155" s="122" customFormat="1" ht="20.25" customHeight="1" x14ac:dyDescent="0.2"/>
    <row r="156" s="122" customFormat="1" ht="20.25" customHeight="1" x14ac:dyDescent="0.2"/>
    <row r="157" s="122" customFormat="1" ht="20.25" customHeight="1" x14ac:dyDescent="0.2"/>
    <row r="158" s="122" customFormat="1" ht="20.25" customHeight="1" x14ac:dyDescent="0.2"/>
    <row r="159" s="122" customFormat="1" ht="20.25" customHeight="1" x14ac:dyDescent="0.2"/>
    <row r="160" s="122" customFormat="1" ht="20.25" customHeight="1" x14ac:dyDescent="0.2"/>
    <row r="161" s="122" customFormat="1" ht="20.25" customHeight="1" x14ac:dyDescent="0.2"/>
    <row r="162" s="122" customFormat="1" ht="20.25" customHeight="1" x14ac:dyDescent="0.2"/>
    <row r="163" s="122" customFormat="1" ht="20.25" customHeight="1" x14ac:dyDescent="0.2"/>
    <row r="164" s="122" customFormat="1" ht="20.25" customHeight="1" x14ac:dyDescent="0.2"/>
    <row r="165" s="122" customFormat="1" ht="20.25" customHeight="1" x14ac:dyDescent="0.2"/>
    <row r="166" s="122" customFormat="1" ht="20.25" customHeight="1" x14ac:dyDescent="0.2"/>
    <row r="167" s="122" customFormat="1" ht="20.25" customHeight="1" x14ac:dyDescent="0.2"/>
    <row r="168" s="122" customFormat="1" ht="20.25" customHeight="1" x14ac:dyDescent="0.2"/>
    <row r="169" s="122" customFormat="1" ht="20.25" customHeight="1" x14ac:dyDescent="0.2"/>
    <row r="170" s="122" customFormat="1" ht="20.25" customHeight="1" x14ac:dyDescent="0.2"/>
    <row r="171" s="122" customFormat="1" ht="20.25" customHeight="1" x14ac:dyDescent="0.2"/>
    <row r="172" s="122" customFormat="1" ht="20.25" customHeight="1" x14ac:dyDescent="0.2"/>
    <row r="173" s="122" customFormat="1" ht="20.25" customHeight="1" x14ac:dyDescent="0.2"/>
    <row r="174" s="122" customFormat="1" ht="20.25" customHeight="1" x14ac:dyDescent="0.2"/>
    <row r="175" s="122" customFormat="1" ht="20.25" customHeight="1" x14ac:dyDescent="0.2"/>
    <row r="176" s="122" customFormat="1" ht="20.25" customHeight="1" x14ac:dyDescent="0.2"/>
    <row r="177" s="122" customFormat="1" ht="20.25" customHeight="1" x14ac:dyDescent="0.2"/>
    <row r="178" s="122" customFormat="1" ht="20.25" customHeight="1" x14ac:dyDescent="0.2"/>
    <row r="179" s="122" customFormat="1" ht="20.25" customHeight="1" x14ac:dyDescent="0.2"/>
    <row r="180" s="122" customFormat="1" ht="20.25" customHeight="1" x14ac:dyDescent="0.2"/>
    <row r="181" s="122" customFormat="1" ht="20.25" customHeight="1" x14ac:dyDescent="0.2"/>
    <row r="182" s="122" customFormat="1" ht="20.25" customHeight="1" x14ac:dyDescent="0.2"/>
    <row r="183" s="122" customFormat="1" ht="20.25" customHeight="1" x14ac:dyDescent="0.2"/>
    <row r="184" s="122" customFormat="1" x14ac:dyDescent="0.2"/>
    <row r="185" s="122" customFormat="1" x14ac:dyDescent="0.2"/>
    <row r="186" s="122" customFormat="1" x14ac:dyDescent="0.2"/>
    <row r="187" s="122" customFormat="1" x14ac:dyDescent="0.2"/>
    <row r="188" s="122" customFormat="1" x14ac:dyDescent="0.2"/>
    <row r="189" s="122" customFormat="1" x14ac:dyDescent="0.2"/>
    <row r="190" s="122" customFormat="1" x14ac:dyDescent="0.2"/>
    <row r="191" s="122" customFormat="1" x14ac:dyDescent="0.2"/>
    <row r="192" s="122" customFormat="1" x14ac:dyDescent="0.2"/>
    <row r="193" s="122" customFormat="1" x14ac:dyDescent="0.2"/>
    <row r="194" s="122" customFormat="1" x14ac:dyDescent="0.2"/>
    <row r="195" s="122" customFormat="1" x14ac:dyDescent="0.2"/>
    <row r="196" s="122" customFormat="1" x14ac:dyDescent="0.2"/>
    <row r="197" s="122" customFormat="1" x14ac:dyDescent="0.2"/>
    <row r="198" s="122" customFormat="1" x14ac:dyDescent="0.2"/>
    <row r="199" s="122" customFormat="1" x14ac:dyDescent="0.2"/>
    <row r="200" s="122" customFormat="1" x14ac:dyDescent="0.2"/>
    <row r="201" s="122" customFormat="1" x14ac:dyDescent="0.2"/>
    <row r="202" s="122" customFormat="1" x14ac:dyDescent="0.2"/>
    <row r="203" s="122" customFormat="1" x14ac:dyDescent="0.2"/>
    <row r="204" s="122" customFormat="1" x14ac:dyDescent="0.2"/>
    <row r="205" s="122" customFormat="1" x14ac:dyDescent="0.2"/>
    <row r="206" s="122" customFormat="1" x14ac:dyDescent="0.2"/>
    <row r="207" s="122" customFormat="1" x14ac:dyDescent="0.2"/>
    <row r="208" s="122" customFormat="1" x14ac:dyDescent="0.2"/>
    <row r="209" s="122" customFormat="1" x14ac:dyDescent="0.2"/>
    <row r="210" s="122" customFormat="1" x14ac:dyDescent="0.2"/>
    <row r="211" s="122" customFormat="1" x14ac:dyDescent="0.2"/>
    <row r="212" s="122" customFormat="1" x14ac:dyDescent="0.2"/>
    <row r="213" s="122" customFormat="1" x14ac:dyDescent="0.2"/>
    <row r="214" s="122" customFormat="1" x14ac:dyDescent="0.2"/>
    <row r="215" s="122" customFormat="1" x14ac:dyDescent="0.2"/>
    <row r="216" s="122" customFormat="1" x14ac:dyDescent="0.2"/>
    <row r="217" s="122" customFormat="1" x14ac:dyDescent="0.2"/>
    <row r="218" s="122" customFormat="1" x14ac:dyDescent="0.2"/>
    <row r="219" s="122" customFormat="1" x14ac:dyDescent="0.2"/>
    <row r="220" s="122" customFormat="1" x14ac:dyDescent="0.2"/>
    <row r="221" s="122" customFormat="1" x14ac:dyDescent="0.2"/>
    <row r="222" s="122" customFormat="1" x14ac:dyDescent="0.2"/>
    <row r="223" s="122" customFormat="1" x14ac:dyDescent="0.2"/>
    <row r="224" s="122" customFormat="1" x14ac:dyDescent="0.2"/>
    <row r="225" s="122" customFormat="1" x14ac:dyDescent="0.2"/>
    <row r="226" s="122" customFormat="1" x14ac:dyDescent="0.2"/>
    <row r="227" s="122" customFormat="1" x14ac:dyDescent="0.2"/>
    <row r="228" s="122" customFormat="1" x14ac:dyDescent="0.2"/>
    <row r="229" s="122" customFormat="1" x14ac:dyDescent="0.2"/>
    <row r="230" s="122" customFormat="1" x14ac:dyDescent="0.2"/>
    <row r="231" s="122" customFormat="1" x14ac:dyDescent="0.2"/>
    <row r="232" s="122" customFormat="1" x14ac:dyDescent="0.2"/>
    <row r="233" s="122" customFormat="1" x14ac:dyDescent="0.2"/>
    <row r="234" s="122" customFormat="1" x14ac:dyDescent="0.2"/>
    <row r="235" s="122" customFormat="1" x14ac:dyDescent="0.2"/>
    <row r="236" s="122" customFormat="1" x14ac:dyDescent="0.2"/>
    <row r="237" s="122" customFormat="1" x14ac:dyDescent="0.2"/>
    <row r="238" s="122" customFormat="1" x14ac:dyDescent="0.2"/>
    <row r="239" s="122" customFormat="1" x14ac:dyDescent="0.2"/>
    <row r="240" s="122" customFormat="1" x14ac:dyDescent="0.2"/>
    <row r="241" s="122" customFormat="1" x14ac:dyDescent="0.2"/>
    <row r="242" s="122" customFormat="1" x14ac:dyDescent="0.2"/>
    <row r="243" s="122" customFormat="1" x14ac:dyDescent="0.2"/>
    <row r="244" s="122" customFormat="1" x14ac:dyDescent="0.2"/>
    <row r="245" s="122" customFormat="1" x14ac:dyDescent="0.2"/>
    <row r="246" s="122" customFormat="1" x14ac:dyDescent="0.2"/>
    <row r="247" s="122" customFormat="1" x14ac:dyDescent="0.2"/>
    <row r="248" s="122" customFormat="1" x14ac:dyDescent="0.2"/>
    <row r="249" s="122" customFormat="1" x14ac:dyDescent="0.2"/>
    <row r="250" s="122" customFormat="1" x14ac:dyDescent="0.2"/>
    <row r="251" s="122" customFormat="1" x14ac:dyDescent="0.2"/>
    <row r="252" s="122" customFormat="1" x14ac:dyDescent="0.2"/>
    <row r="253" s="122" customFormat="1" x14ac:dyDescent="0.2"/>
    <row r="254" s="122" customFormat="1" x14ac:dyDescent="0.2"/>
    <row r="255" s="122" customFormat="1" x14ac:dyDescent="0.2"/>
    <row r="256" s="122" customFormat="1" x14ac:dyDescent="0.2"/>
    <row r="257" s="122" customFormat="1" x14ac:dyDescent="0.2"/>
    <row r="258" s="122" customFormat="1" x14ac:dyDescent="0.2"/>
    <row r="259" s="122" customFormat="1" x14ac:dyDescent="0.2"/>
    <row r="260" s="122" customFormat="1" x14ac:dyDescent="0.2"/>
    <row r="261" s="122" customFormat="1" x14ac:dyDescent="0.2"/>
    <row r="262" s="122" customFormat="1" x14ac:dyDescent="0.2"/>
    <row r="263" s="122" customFormat="1" x14ac:dyDescent="0.2"/>
    <row r="264" s="122" customFormat="1" x14ac:dyDescent="0.2"/>
    <row r="265" s="122" customFormat="1" x14ac:dyDescent="0.2"/>
    <row r="266" s="122" customFormat="1" x14ac:dyDescent="0.2"/>
    <row r="267" s="122" customFormat="1" x14ac:dyDescent="0.2"/>
    <row r="268" s="122" customFormat="1" x14ac:dyDescent="0.2"/>
    <row r="269" s="122" customFormat="1" x14ac:dyDescent="0.2"/>
    <row r="270" s="122" customFormat="1" x14ac:dyDescent="0.2"/>
    <row r="271" s="122" customFormat="1" x14ac:dyDescent="0.2"/>
    <row r="272" s="122" customFormat="1" x14ac:dyDescent="0.2"/>
    <row r="273" s="122" customFormat="1" x14ac:dyDescent="0.2"/>
    <row r="274" s="122" customFormat="1" x14ac:dyDescent="0.2"/>
    <row r="275" s="122" customFormat="1" x14ac:dyDescent="0.2"/>
    <row r="276" s="122" customFormat="1" x14ac:dyDescent="0.2"/>
    <row r="277" s="122" customFormat="1" x14ac:dyDescent="0.2"/>
    <row r="278" s="122" customFormat="1" x14ac:dyDescent="0.2"/>
    <row r="279" s="122" customFormat="1" x14ac:dyDescent="0.2"/>
    <row r="280" s="122" customFormat="1" x14ac:dyDescent="0.2"/>
    <row r="281" s="122" customFormat="1" x14ac:dyDescent="0.2"/>
    <row r="282" s="122" customFormat="1" x14ac:dyDescent="0.2"/>
    <row r="283" s="122" customFormat="1" x14ac:dyDescent="0.2"/>
    <row r="284" s="122" customFormat="1" x14ac:dyDescent="0.2"/>
    <row r="285" s="122" customFormat="1" x14ac:dyDescent="0.2"/>
    <row r="286" s="122" customFormat="1" x14ac:dyDescent="0.2"/>
    <row r="287" s="122" customFormat="1" x14ac:dyDescent="0.2"/>
    <row r="288" s="122" customFormat="1" x14ac:dyDescent="0.2"/>
    <row r="289" s="122" customFormat="1" x14ac:dyDescent="0.2"/>
    <row r="290" s="122" customFormat="1" x14ac:dyDescent="0.2"/>
    <row r="291" s="122" customFormat="1" x14ac:dyDescent="0.2"/>
    <row r="292" s="122" customFormat="1" x14ac:dyDescent="0.2"/>
    <row r="293" s="122" customFormat="1" x14ac:dyDescent="0.2"/>
    <row r="294" s="122" customFormat="1" x14ac:dyDescent="0.2"/>
    <row r="295" s="122" customFormat="1" x14ac:dyDescent="0.2"/>
    <row r="296" s="122" customFormat="1" x14ac:dyDescent="0.2"/>
    <row r="297" s="122" customFormat="1" x14ac:dyDescent="0.2"/>
    <row r="298" s="122" customFormat="1" x14ac:dyDescent="0.2"/>
    <row r="299" s="122" customFormat="1" x14ac:dyDescent="0.2"/>
    <row r="300" s="122" customFormat="1" x14ac:dyDescent="0.2"/>
    <row r="301" s="122" customFormat="1" x14ac:dyDescent="0.2"/>
    <row r="302" s="122" customFormat="1" x14ac:dyDescent="0.2"/>
    <row r="303" s="122" customFormat="1" x14ac:dyDescent="0.2"/>
    <row r="304" s="122" customFormat="1" x14ac:dyDescent="0.2"/>
    <row r="305" s="122" customFormat="1" x14ac:dyDescent="0.2"/>
    <row r="306" s="122" customFormat="1" x14ac:dyDescent="0.2"/>
    <row r="307" s="122" customFormat="1" x14ac:dyDescent="0.2"/>
    <row r="308" s="122" customFormat="1" x14ac:dyDescent="0.2"/>
    <row r="309" s="122" customFormat="1" x14ac:dyDescent="0.2"/>
    <row r="310" s="122" customFormat="1" x14ac:dyDescent="0.2"/>
    <row r="311" s="122" customFormat="1" x14ac:dyDescent="0.2"/>
    <row r="312" s="122" customFormat="1" x14ac:dyDescent="0.2"/>
    <row r="313" s="122" customFormat="1" x14ac:dyDescent="0.2"/>
    <row r="314" s="122" customFormat="1" x14ac:dyDescent="0.2"/>
    <row r="315" s="122" customFormat="1" x14ac:dyDescent="0.2"/>
    <row r="316" s="122" customFormat="1" x14ac:dyDescent="0.2"/>
    <row r="317" s="122" customFormat="1" x14ac:dyDescent="0.2"/>
    <row r="318" s="122" customFormat="1" x14ac:dyDescent="0.2"/>
    <row r="319" s="122" customFormat="1" x14ac:dyDescent="0.2"/>
    <row r="320" s="122" customFormat="1" x14ac:dyDescent="0.2"/>
    <row r="321" s="122" customFormat="1" x14ac:dyDescent="0.2"/>
    <row r="322" s="122" customFormat="1" x14ac:dyDescent="0.2"/>
    <row r="323" s="122" customFormat="1" x14ac:dyDescent="0.2"/>
    <row r="324" s="122" customFormat="1" x14ac:dyDescent="0.2"/>
    <row r="325" s="122" customFormat="1" x14ac:dyDescent="0.2"/>
    <row r="326" s="122" customFormat="1" x14ac:dyDescent="0.2"/>
    <row r="327" s="122" customFormat="1" x14ac:dyDescent="0.2"/>
    <row r="328" s="122" customFormat="1" x14ac:dyDescent="0.2"/>
    <row r="329" s="122" customFormat="1" x14ac:dyDescent="0.2"/>
    <row r="330" s="122" customFormat="1" x14ac:dyDescent="0.2"/>
    <row r="331" s="122" customFormat="1" x14ac:dyDescent="0.2"/>
    <row r="332" s="122" customFormat="1" x14ac:dyDescent="0.2"/>
    <row r="333" s="122" customFormat="1" x14ac:dyDescent="0.2"/>
    <row r="334" s="122" customFormat="1" x14ac:dyDescent="0.2"/>
    <row r="335" s="122" customFormat="1" x14ac:dyDescent="0.2"/>
    <row r="336" s="122" customFormat="1" x14ac:dyDescent="0.2"/>
    <row r="337" s="122" customFormat="1" x14ac:dyDescent="0.2"/>
    <row r="338" s="122" customFormat="1" x14ac:dyDescent="0.2"/>
    <row r="339" s="122" customFormat="1" x14ac:dyDescent="0.2"/>
    <row r="340" s="122" customFormat="1" x14ac:dyDescent="0.2"/>
    <row r="341" s="122" customFormat="1" x14ac:dyDescent="0.2"/>
    <row r="342" s="122" customFormat="1" x14ac:dyDescent="0.2"/>
    <row r="343" s="122" customFormat="1" x14ac:dyDescent="0.2"/>
    <row r="344" s="122" customFormat="1" x14ac:dyDescent="0.2"/>
    <row r="345" s="122" customFormat="1" x14ac:dyDescent="0.2"/>
    <row r="346" s="122" customFormat="1" x14ac:dyDescent="0.2"/>
    <row r="347" s="122" customFormat="1" x14ac:dyDescent="0.2"/>
    <row r="348" s="122" customFormat="1" x14ac:dyDescent="0.2"/>
    <row r="349" s="122" customFormat="1" x14ac:dyDescent="0.2"/>
    <row r="350" s="122" customFormat="1" x14ac:dyDescent="0.2"/>
    <row r="351" s="122" customFormat="1" x14ac:dyDescent="0.2"/>
    <row r="352" s="122" customFormat="1" x14ac:dyDescent="0.2"/>
    <row r="353" s="122" customFormat="1" x14ac:dyDescent="0.2"/>
    <row r="354" s="122" customFormat="1" x14ac:dyDescent="0.2"/>
    <row r="355" s="122" customFormat="1" x14ac:dyDescent="0.2"/>
    <row r="356" s="122" customFormat="1" x14ac:dyDescent="0.2"/>
    <row r="357" s="122" customFormat="1" x14ac:dyDescent="0.2"/>
    <row r="358" s="122" customFormat="1" x14ac:dyDescent="0.2"/>
    <row r="359" s="122" customFormat="1" x14ac:dyDescent="0.2"/>
    <row r="360" s="122" customFormat="1" x14ac:dyDescent="0.2"/>
    <row r="361" s="122" customFormat="1" x14ac:dyDescent="0.2"/>
    <row r="362" s="122" customFormat="1" x14ac:dyDescent="0.2"/>
    <row r="363" s="122" customFormat="1" x14ac:dyDescent="0.2"/>
    <row r="364" s="122" customFormat="1" x14ac:dyDescent="0.2"/>
    <row r="365" s="122" customFormat="1" x14ac:dyDescent="0.2"/>
    <row r="366" s="122" customFormat="1" x14ac:dyDescent="0.2"/>
    <row r="367" s="122" customFormat="1" x14ac:dyDescent="0.2"/>
    <row r="368" s="122" customFormat="1" x14ac:dyDescent="0.2"/>
    <row r="369" s="122" customFormat="1" x14ac:dyDescent="0.2"/>
    <row r="370" s="122" customFormat="1" x14ac:dyDescent="0.2"/>
    <row r="371" s="122" customFormat="1" x14ac:dyDescent="0.2"/>
    <row r="372" s="122" customFormat="1" x14ac:dyDescent="0.2"/>
    <row r="373" s="122" customFormat="1" x14ac:dyDescent="0.2"/>
    <row r="374" s="122" customFormat="1" x14ac:dyDescent="0.2"/>
    <row r="375" s="122" customFormat="1" x14ac:dyDescent="0.2"/>
    <row r="376" s="122" customFormat="1" x14ac:dyDescent="0.2"/>
    <row r="377" s="122" customFormat="1" x14ac:dyDescent="0.2"/>
    <row r="378" s="122" customFormat="1" x14ac:dyDescent="0.2"/>
    <row r="379" s="122" customFormat="1" x14ac:dyDescent="0.2"/>
    <row r="380" s="122" customFormat="1" x14ac:dyDescent="0.2"/>
    <row r="381" s="122" customFormat="1" x14ac:dyDescent="0.2"/>
    <row r="382" s="122" customFormat="1" x14ac:dyDescent="0.2"/>
    <row r="383" s="122" customFormat="1" x14ac:dyDescent="0.2"/>
    <row r="384" s="122" customFormat="1" x14ac:dyDescent="0.2"/>
    <row r="385" s="122" customFormat="1" x14ac:dyDescent="0.2"/>
    <row r="386" s="122" customFormat="1" x14ac:dyDescent="0.2"/>
    <row r="387" s="122" customFormat="1" x14ac:dyDescent="0.2"/>
    <row r="388" s="122" customFormat="1" x14ac:dyDescent="0.2"/>
    <row r="389" s="122" customFormat="1" x14ac:dyDescent="0.2"/>
    <row r="390" s="122" customFormat="1" x14ac:dyDescent="0.2"/>
    <row r="391" s="122" customFormat="1" x14ac:dyDescent="0.2"/>
    <row r="392" s="122" customFormat="1" x14ac:dyDescent="0.2"/>
    <row r="393" s="122" customFormat="1" x14ac:dyDescent="0.2"/>
    <row r="394" s="122" customFormat="1" x14ac:dyDescent="0.2"/>
    <row r="395" s="122" customFormat="1" x14ac:dyDescent="0.2"/>
    <row r="396" s="122" customFormat="1" x14ac:dyDescent="0.2"/>
    <row r="397" s="122" customFormat="1" x14ac:dyDescent="0.2"/>
    <row r="398" s="122" customFormat="1" x14ac:dyDescent="0.2"/>
    <row r="399" s="122" customFormat="1" x14ac:dyDescent="0.2"/>
    <row r="400" s="122" customFormat="1" x14ac:dyDescent="0.2"/>
    <row r="401" s="122" customFormat="1" x14ac:dyDescent="0.2"/>
    <row r="402" s="122" customFormat="1" x14ac:dyDescent="0.2"/>
    <row r="403" s="122" customFormat="1" x14ac:dyDescent="0.2"/>
    <row r="404" s="122" customFormat="1" x14ac:dyDescent="0.2"/>
    <row r="405" s="122" customFormat="1" x14ac:dyDescent="0.2"/>
    <row r="406" s="122" customFormat="1" x14ac:dyDescent="0.2"/>
    <row r="407" s="122" customFormat="1" x14ac:dyDescent="0.2"/>
    <row r="408" s="122" customFormat="1" x14ac:dyDescent="0.2"/>
    <row r="409" s="122" customFormat="1" x14ac:dyDescent="0.2"/>
    <row r="410" s="122" customFormat="1" x14ac:dyDescent="0.2"/>
    <row r="411" s="122" customFormat="1" x14ac:dyDescent="0.2"/>
    <row r="412" s="122" customFormat="1" x14ac:dyDescent="0.2"/>
    <row r="413" s="122" customFormat="1" x14ac:dyDescent="0.2"/>
    <row r="414" s="122" customFormat="1" x14ac:dyDescent="0.2"/>
    <row r="415" s="122" customFormat="1" x14ac:dyDescent="0.2"/>
    <row r="416" s="122" customFormat="1" x14ac:dyDescent="0.2"/>
    <row r="417" s="122" customFormat="1" x14ac:dyDescent="0.2"/>
    <row r="418" s="122" customFormat="1" x14ac:dyDescent="0.2"/>
    <row r="419" s="122" customFormat="1" x14ac:dyDescent="0.2"/>
    <row r="420" s="122" customFormat="1" x14ac:dyDescent="0.2"/>
    <row r="421" s="122" customFormat="1" x14ac:dyDescent="0.2"/>
    <row r="422" s="122" customFormat="1" x14ac:dyDescent="0.2"/>
    <row r="423" s="122" customFormat="1" x14ac:dyDescent="0.2"/>
    <row r="424" s="122" customFormat="1" x14ac:dyDescent="0.2"/>
    <row r="425" s="122" customFormat="1" x14ac:dyDescent="0.2"/>
    <row r="426" s="122" customFormat="1" x14ac:dyDescent="0.2"/>
    <row r="427" s="122" customFormat="1" x14ac:dyDescent="0.2"/>
    <row r="428" s="122" customFormat="1" x14ac:dyDescent="0.2"/>
    <row r="429" s="122" customFormat="1" x14ac:dyDescent="0.2"/>
    <row r="430" s="122" customFormat="1" x14ac:dyDescent="0.2"/>
    <row r="431" s="122" customFormat="1" x14ac:dyDescent="0.2"/>
    <row r="432" s="122" customFormat="1" x14ac:dyDescent="0.2"/>
    <row r="433" s="122" customFormat="1" x14ac:dyDescent="0.2"/>
    <row r="434" s="122" customFormat="1" x14ac:dyDescent="0.2"/>
    <row r="435" s="122" customFormat="1" x14ac:dyDescent="0.2"/>
    <row r="436" s="122" customFormat="1" x14ac:dyDescent="0.2"/>
    <row r="437" s="122" customFormat="1" x14ac:dyDescent="0.2"/>
    <row r="438" s="122" customFormat="1" x14ac:dyDescent="0.2"/>
    <row r="439" s="122" customFormat="1" x14ac:dyDescent="0.2"/>
    <row r="440" s="122" customFormat="1" x14ac:dyDescent="0.2"/>
    <row r="441" s="122" customFormat="1" x14ac:dyDescent="0.2"/>
    <row r="442" s="122" customFormat="1" x14ac:dyDescent="0.2"/>
    <row r="443" s="122" customFormat="1" x14ac:dyDescent="0.2"/>
    <row r="444" s="122" customFormat="1" x14ac:dyDescent="0.2"/>
    <row r="445" s="122" customFormat="1" x14ac:dyDescent="0.2"/>
    <row r="446" s="122" customFormat="1" x14ac:dyDescent="0.2"/>
    <row r="447" s="122" customFormat="1" x14ac:dyDescent="0.2"/>
    <row r="448" s="122" customFormat="1" x14ac:dyDescent="0.2"/>
    <row r="449" s="122" customFormat="1" x14ac:dyDescent="0.2"/>
    <row r="450" s="122" customFormat="1" x14ac:dyDescent="0.2"/>
    <row r="451" s="122" customFormat="1" x14ac:dyDescent="0.2"/>
    <row r="452" s="122" customFormat="1" x14ac:dyDescent="0.2"/>
    <row r="453" s="122" customFormat="1" x14ac:dyDescent="0.2"/>
    <row r="454" s="122" customFormat="1" x14ac:dyDescent="0.2"/>
    <row r="455" s="122" customFormat="1" x14ac:dyDescent="0.2"/>
    <row r="456" s="122" customFormat="1" x14ac:dyDescent="0.2"/>
    <row r="457" s="122" customFormat="1" x14ac:dyDescent="0.2"/>
    <row r="458" s="122" customFormat="1" x14ac:dyDescent="0.2"/>
    <row r="459" s="122" customFormat="1" x14ac:dyDescent="0.2"/>
    <row r="460" s="122" customFormat="1" x14ac:dyDescent="0.2"/>
    <row r="461" s="122" customFormat="1" x14ac:dyDescent="0.2"/>
    <row r="462" s="122" customFormat="1" x14ac:dyDescent="0.2"/>
    <row r="463" s="122" customFormat="1" x14ac:dyDescent="0.2"/>
    <row r="464" s="122" customFormat="1" x14ac:dyDescent="0.2"/>
    <row r="465" s="122" customFormat="1" x14ac:dyDescent="0.2"/>
    <row r="466" s="122" customFormat="1" x14ac:dyDescent="0.2"/>
    <row r="467" s="122" customFormat="1" x14ac:dyDescent="0.2"/>
    <row r="468" s="122" customFormat="1" x14ac:dyDescent="0.2"/>
    <row r="469" s="122" customFormat="1" x14ac:dyDescent="0.2"/>
    <row r="470" s="122" customFormat="1" x14ac:dyDescent="0.2"/>
    <row r="471" s="122" customFormat="1" x14ac:dyDescent="0.2"/>
    <row r="472" s="122" customFormat="1" x14ac:dyDescent="0.2"/>
    <row r="473" s="122" customFormat="1" x14ac:dyDescent="0.2"/>
    <row r="474" s="122" customFormat="1" x14ac:dyDescent="0.2"/>
    <row r="475" s="122" customFormat="1" x14ac:dyDescent="0.2"/>
    <row r="476" s="122" customFormat="1" x14ac:dyDescent="0.2"/>
    <row r="477" s="122" customFormat="1" x14ac:dyDescent="0.2"/>
    <row r="478" s="122" customFormat="1" x14ac:dyDescent="0.2"/>
    <row r="479" s="122" customFormat="1" x14ac:dyDescent="0.2"/>
    <row r="480" s="122" customFormat="1" x14ac:dyDescent="0.2"/>
    <row r="481" s="122" customFormat="1" x14ac:dyDescent="0.2"/>
    <row r="482" s="122" customFormat="1" x14ac:dyDescent="0.2"/>
    <row r="483" s="122" customFormat="1" x14ac:dyDescent="0.2"/>
    <row r="484" s="122" customFormat="1" x14ac:dyDescent="0.2"/>
    <row r="485" s="122" customFormat="1" x14ac:dyDescent="0.2"/>
    <row r="486" s="122" customFormat="1" x14ac:dyDescent="0.2"/>
    <row r="487" s="122" customFormat="1" x14ac:dyDescent="0.2"/>
    <row r="488" s="122" customFormat="1" x14ac:dyDescent="0.2"/>
    <row r="489" s="122" customFormat="1" x14ac:dyDescent="0.2"/>
    <row r="490" s="122" customFormat="1" x14ac:dyDescent="0.2"/>
    <row r="491" s="122" customFormat="1" x14ac:dyDescent="0.2"/>
    <row r="492" s="122" customFormat="1" x14ac:dyDescent="0.2"/>
    <row r="493" s="122" customFormat="1" x14ac:dyDescent="0.2"/>
    <row r="494" s="122" customFormat="1" x14ac:dyDescent="0.2"/>
    <row r="495" s="122" customFormat="1" x14ac:dyDescent="0.2"/>
    <row r="496" s="122" customFormat="1" x14ac:dyDescent="0.2"/>
    <row r="497" s="122" customFormat="1" x14ac:dyDescent="0.2"/>
    <row r="498" s="122" customFormat="1" x14ac:dyDescent="0.2"/>
    <row r="499" s="122" customFormat="1" x14ac:dyDescent="0.2"/>
    <row r="500" s="122" customFormat="1" x14ac:dyDescent="0.2"/>
    <row r="501" s="122" customFormat="1" x14ac:dyDescent="0.2"/>
    <row r="502" s="122" customFormat="1" x14ac:dyDescent="0.2"/>
    <row r="503" s="122" customFormat="1" x14ac:dyDescent="0.2"/>
    <row r="504" s="122" customFormat="1" x14ac:dyDescent="0.2"/>
    <row r="505" s="122" customFormat="1" x14ac:dyDescent="0.2"/>
    <row r="506" s="122" customFormat="1" x14ac:dyDescent="0.2"/>
    <row r="507" s="122" customFormat="1" x14ac:dyDescent="0.2"/>
    <row r="508" s="122" customFormat="1" x14ac:dyDescent="0.2"/>
    <row r="509" s="122" customFormat="1" x14ac:dyDescent="0.2"/>
    <row r="510" s="122" customFormat="1" x14ac:dyDescent="0.2"/>
    <row r="511" s="122" customFormat="1" x14ac:dyDescent="0.2"/>
    <row r="512" s="122" customFormat="1" x14ac:dyDescent="0.2"/>
    <row r="513" s="122" customFormat="1" x14ac:dyDescent="0.2"/>
    <row r="514" s="122" customFormat="1" x14ac:dyDescent="0.2"/>
    <row r="515" s="122" customFormat="1" x14ac:dyDescent="0.2"/>
    <row r="516" s="122" customFormat="1" x14ac:dyDescent="0.2"/>
    <row r="517" s="122" customFormat="1" x14ac:dyDescent="0.2"/>
    <row r="518" s="122" customFormat="1" x14ac:dyDescent="0.2"/>
    <row r="519" s="122" customFormat="1" x14ac:dyDescent="0.2"/>
    <row r="520" s="122" customFormat="1" x14ac:dyDescent="0.2"/>
    <row r="521" s="122" customFormat="1" x14ac:dyDescent="0.2"/>
    <row r="522" s="122" customFormat="1" x14ac:dyDescent="0.2"/>
    <row r="523" s="122" customFormat="1" x14ac:dyDescent="0.2"/>
    <row r="524" s="122" customFormat="1" x14ac:dyDescent="0.2"/>
    <row r="525" s="122" customFormat="1" x14ac:dyDescent="0.2"/>
    <row r="526" s="122" customFormat="1" x14ac:dyDescent="0.2"/>
    <row r="527" s="122" customFormat="1" x14ac:dyDescent="0.2"/>
    <row r="528" s="122" customFormat="1" x14ac:dyDescent="0.2"/>
    <row r="529" s="122" customFormat="1" x14ac:dyDescent="0.2"/>
    <row r="530" s="122" customFormat="1" x14ac:dyDescent="0.2"/>
    <row r="531" s="122" customFormat="1" x14ac:dyDescent="0.2"/>
    <row r="532" s="122" customFormat="1" x14ac:dyDescent="0.2"/>
    <row r="533" s="122" customFormat="1" x14ac:dyDescent="0.2"/>
    <row r="534" s="122" customFormat="1" x14ac:dyDescent="0.2"/>
    <row r="535" s="122" customFormat="1" x14ac:dyDescent="0.2"/>
    <row r="536" s="122" customFormat="1" x14ac:dyDescent="0.2"/>
    <row r="537" s="122" customFormat="1" x14ac:dyDescent="0.2"/>
    <row r="538" s="122" customFormat="1" x14ac:dyDescent="0.2"/>
    <row r="539" s="122" customFormat="1" x14ac:dyDescent="0.2"/>
    <row r="540" s="122" customFormat="1" x14ac:dyDescent="0.2"/>
    <row r="541" s="122" customFormat="1" x14ac:dyDescent="0.2"/>
    <row r="542" s="122" customFormat="1" x14ac:dyDescent="0.2"/>
    <row r="543" s="122" customFormat="1" x14ac:dyDescent="0.2"/>
    <row r="544" s="122" customFormat="1" x14ac:dyDescent="0.2"/>
    <row r="545" s="122" customFormat="1" x14ac:dyDescent="0.2"/>
    <row r="546" s="122" customFormat="1" x14ac:dyDescent="0.2"/>
    <row r="547" s="122" customFormat="1" x14ac:dyDescent="0.2"/>
    <row r="548" s="122" customFormat="1" x14ac:dyDescent="0.2"/>
    <row r="549" s="122" customFormat="1" x14ac:dyDescent="0.2"/>
    <row r="550" s="122" customFormat="1" x14ac:dyDescent="0.2"/>
    <row r="551" s="122" customFormat="1" x14ac:dyDescent="0.2"/>
    <row r="552" s="122" customFormat="1" x14ac:dyDescent="0.2"/>
    <row r="553" s="122" customFormat="1" x14ac:dyDescent="0.2"/>
    <row r="554" s="122" customFormat="1" x14ac:dyDescent="0.2"/>
    <row r="555" s="122" customFormat="1" x14ac:dyDescent="0.2"/>
    <row r="556" s="122" customFormat="1" x14ac:dyDescent="0.2"/>
    <row r="557" s="122" customFormat="1" x14ac:dyDescent="0.2"/>
    <row r="558" s="122" customFormat="1" x14ac:dyDescent="0.2"/>
    <row r="559" s="122" customFormat="1" x14ac:dyDescent="0.2"/>
    <row r="560" s="122" customFormat="1" x14ac:dyDescent="0.2"/>
    <row r="561" s="122" customFormat="1" x14ac:dyDescent="0.2"/>
    <row r="562" s="122" customFormat="1" x14ac:dyDescent="0.2"/>
    <row r="563" s="122" customFormat="1" x14ac:dyDescent="0.2"/>
    <row r="564" s="122" customFormat="1" x14ac:dyDescent="0.2"/>
    <row r="565" s="122" customFormat="1" x14ac:dyDescent="0.2"/>
    <row r="566" s="122" customFormat="1" x14ac:dyDescent="0.2"/>
    <row r="567" s="122" customFormat="1" x14ac:dyDescent="0.2"/>
    <row r="568" s="122" customFormat="1" x14ac:dyDescent="0.2"/>
    <row r="569" s="122" customFormat="1" x14ac:dyDescent="0.2"/>
    <row r="570" s="122" customFormat="1" x14ac:dyDescent="0.2"/>
    <row r="571" s="122" customFormat="1" x14ac:dyDescent="0.2"/>
    <row r="572" s="122" customFormat="1" x14ac:dyDescent="0.2"/>
    <row r="573" s="122" customFormat="1" x14ac:dyDescent="0.2"/>
    <row r="574" s="122" customFormat="1" x14ac:dyDescent="0.2"/>
    <row r="575" s="122" customFormat="1" x14ac:dyDescent="0.2"/>
    <row r="576" s="122" customFormat="1" x14ac:dyDescent="0.2"/>
    <row r="577" s="122" customFormat="1" x14ac:dyDescent="0.2"/>
    <row r="578" s="122" customFormat="1" x14ac:dyDescent="0.2"/>
    <row r="579" s="122" customFormat="1" x14ac:dyDescent="0.2"/>
    <row r="580" s="122" customFormat="1" x14ac:dyDescent="0.2"/>
    <row r="581" s="122" customFormat="1" x14ac:dyDescent="0.2"/>
    <row r="582" s="122" customFormat="1" x14ac:dyDescent="0.2"/>
    <row r="583" s="122" customFormat="1" x14ac:dyDescent="0.2"/>
    <row r="584" s="122" customFormat="1" x14ac:dyDescent="0.2"/>
    <row r="585" s="122" customFormat="1" x14ac:dyDescent="0.2"/>
    <row r="586" s="122" customFormat="1" x14ac:dyDescent="0.2"/>
    <row r="587" s="122" customFormat="1" x14ac:dyDescent="0.2"/>
    <row r="588" s="122" customFormat="1" x14ac:dyDescent="0.2"/>
    <row r="589" s="122" customFormat="1" x14ac:dyDescent="0.2"/>
    <row r="590" s="122" customFormat="1" x14ac:dyDescent="0.2"/>
    <row r="591" s="122" customFormat="1" x14ac:dyDescent="0.2"/>
    <row r="592" s="122" customFormat="1" x14ac:dyDescent="0.2"/>
    <row r="593" s="122" customFormat="1" x14ac:dyDescent="0.2"/>
    <row r="594" s="122" customFormat="1" x14ac:dyDescent="0.2"/>
    <row r="595" s="122" customFormat="1" x14ac:dyDescent="0.2"/>
    <row r="596" s="122" customFormat="1" x14ac:dyDescent="0.2"/>
    <row r="597" s="122" customFormat="1" x14ac:dyDescent="0.2"/>
    <row r="598" s="122" customFormat="1" x14ac:dyDescent="0.2"/>
    <row r="599" s="122" customFormat="1" x14ac:dyDescent="0.2"/>
    <row r="600" s="122" customFormat="1" x14ac:dyDescent="0.2"/>
    <row r="601" s="122" customFormat="1" x14ac:dyDescent="0.2"/>
    <row r="602" s="122" customFormat="1" x14ac:dyDescent="0.2"/>
    <row r="603" s="122" customFormat="1" x14ac:dyDescent="0.2"/>
    <row r="604" s="122" customFormat="1" x14ac:dyDescent="0.2"/>
    <row r="605" s="122" customFormat="1" x14ac:dyDescent="0.2"/>
    <row r="606" s="122" customFormat="1" x14ac:dyDescent="0.2"/>
    <row r="607" s="122" customFormat="1" x14ac:dyDescent="0.2"/>
    <row r="608" s="122" customFormat="1" x14ac:dyDescent="0.2"/>
    <row r="609" s="122" customFormat="1" x14ac:dyDescent="0.2"/>
    <row r="610" s="122" customFormat="1" x14ac:dyDescent="0.2"/>
    <row r="611" s="122" customFormat="1" x14ac:dyDescent="0.2"/>
    <row r="612" s="122" customFormat="1" x14ac:dyDescent="0.2"/>
    <row r="613" s="122" customFormat="1" x14ac:dyDescent="0.2"/>
    <row r="614" s="122" customFormat="1" x14ac:dyDescent="0.2"/>
    <row r="615" s="122" customFormat="1" x14ac:dyDescent="0.2"/>
    <row r="616" s="122" customFormat="1" x14ac:dyDescent="0.2"/>
    <row r="617" s="122" customFormat="1" x14ac:dyDescent="0.2"/>
    <row r="618" s="122" customFormat="1" x14ac:dyDescent="0.2"/>
    <row r="619" s="122" customFormat="1" x14ac:dyDescent="0.2"/>
    <row r="620" s="122" customFormat="1" x14ac:dyDescent="0.2"/>
    <row r="621" s="122" customFormat="1" x14ac:dyDescent="0.2"/>
    <row r="622" s="122" customFormat="1" x14ac:dyDescent="0.2"/>
    <row r="623" s="122" customFormat="1" x14ac:dyDescent="0.2"/>
    <row r="624" s="122" customFormat="1" x14ac:dyDescent="0.2"/>
    <row r="625" s="122" customFormat="1" x14ac:dyDescent="0.2"/>
    <row r="626" s="122" customFormat="1" x14ac:dyDescent="0.2"/>
    <row r="627" s="122" customFormat="1" x14ac:dyDescent="0.2"/>
    <row r="628" s="122" customFormat="1" x14ac:dyDescent="0.2"/>
    <row r="629" s="122" customFormat="1" x14ac:dyDescent="0.2"/>
    <row r="630" s="122" customFormat="1" x14ac:dyDescent="0.2"/>
    <row r="631" s="122" customFormat="1" x14ac:dyDescent="0.2"/>
    <row r="632" s="122" customFormat="1" x14ac:dyDescent="0.2"/>
    <row r="633" s="122" customFormat="1" x14ac:dyDescent="0.2"/>
    <row r="634" s="122" customFormat="1" x14ac:dyDescent="0.2"/>
    <row r="635" s="122" customFormat="1" x14ac:dyDescent="0.2"/>
    <row r="636" s="122" customFormat="1" x14ac:dyDescent="0.2"/>
    <row r="637" s="122" customFormat="1" x14ac:dyDescent="0.2"/>
    <row r="638" s="122" customFormat="1" x14ac:dyDescent="0.2"/>
    <row r="639" s="122" customFormat="1" x14ac:dyDescent="0.2"/>
    <row r="640" s="122" customFormat="1" x14ac:dyDescent="0.2"/>
    <row r="641" s="122" customFormat="1" x14ac:dyDescent="0.2"/>
    <row r="642" s="122" customFormat="1" x14ac:dyDescent="0.2"/>
    <row r="643" s="122" customFormat="1" x14ac:dyDescent="0.2"/>
    <row r="644" s="122" customFormat="1" x14ac:dyDescent="0.2"/>
    <row r="645" s="122" customFormat="1" x14ac:dyDescent="0.2"/>
    <row r="646" s="122" customFormat="1" x14ac:dyDescent="0.2"/>
    <row r="647" s="122" customFormat="1" x14ac:dyDescent="0.2"/>
    <row r="648" s="122" customFormat="1" x14ac:dyDescent="0.2"/>
    <row r="649" s="122" customFormat="1" x14ac:dyDescent="0.2"/>
    <row r="650" s="122" customFormat="1" x14ac:dyDescent="0.2"/>
    <row r="651" s="122" customFormat="1" x14ac:dyDescent="0.2"/>
    <row r="652" s="122" customFormat="1" x14ac:dyDescent="0.2"/>
    <row r="653" s="122" customFormat="1" x14ac:dyDescent="0.2"/>
    <row r="654" s="122" customFormat="1" x14ac:dyDescent="0.2"/>
    <row r="655" s="122" customFormat="1" x14ac:dyDescent="0.2"/>
    <row r="656" s="122" customFormat="1" x14ac:dyDescent="0.2"/>
    <row r="657" s="122" customFormat="1" x14ac:dyDescent="0.2"/>
    <row r="658" s="122" customFormat="1" x14ac:dyDescent="0.2"/>
    <row r="659" s="122" customFormat="1" x14ac:dyDescent="0.2"/>
    <row r="660" s="122" customFormat="1" x14ac:dyDescent="0.2"/>
    <row r="661" s="122" customFormat="1" x14ac:dyDescent="0.2"/>
    <row r="662" s="122" customFormat="1" x14ac:dyDescent="0.2"/>
    <row r="663" s="122" customFormat="1" x14ac:dyDescent="0.2"/>
    <row r="664" s="122" customFormat="1" x14ac:dyDescent="0.2"/>
    <row r="665" s="122" customFormat="1" x14ac:dyDescent="0.2"/>
    <row r="666" s="122" customFormat="1" x14ac:dyDescent="0.2"/>
    <row r="667" s="122" customFormat="1" x14ac:dyDescent="0.2"/>
    <row r="668" s="122" customFormat="1" x14ac:dyDescent="0.2"/>
    <row r="669" s="122" customFormat="1" x14ac:dyDescent="0.2"/>
    <row r="670" s="122" customFormat="1" x14ac:dyDescent="0.2"/>
    <row r="671" s="122" customFormat="1" x14ac:dyDescent="0.2"/>
    <row r="672" s="122" customFormat="1" x14ac:dyDescent="0.2"/>
    <row r="673" s="122" customFormat="1" x14ac:dyDescent="0.2"/>
    <row r="674" s="122" customFormat="1" x14ac:dyDescent="0.2"/>
    <row r="675" s="122" customFormat="1" x14ac:dyDescent="0.2"/>
    <row r="676" s="122" customFormat="1" x14ac:dyDescent="0.2"/>
    <row r="677" s="122" customFormat="1" x14ac:dyDescent="0.2"/>
    <row r="678" s="122" customFormat="1" x14ac:dyDescent="0.2"/>
    <row r="679" s="122" customFormat="1" x14ac:dyDescent="0.2"/>
    <row r="680" s="122" customFormat="1" x14ac:dyDescent="0.2"/>
    <row r="681" s="122" customFormat="1" x14ac:dyDescent="0.2"/>
    <row r="682" s="122" customFormat="1" x14ac:dyDescent="0.2"/>
    <row r="683" s="122" customFormat="1" x14ac:dyDescent="0.2"/>
    <row r="684" s="122" customFormat="1" x14ac:dyDescent="0.2"/>
    <row r="685" s="122" customFormat="1" x14ac:dyDescent="0.2"/>
    <row r="686" s="122" customFormat="1" x14ac:dyDescent="0.2"/>
    <row r="687" s="122" customFormat="1" x14ac:dyDescent="0.2"/>
    <row r="688" s="122" customFormat="1" x14ac:dyDescent="0.2"/>
    <row r="689" s="122" customFormat="1" x14ac:dyDescent="0.2"/>
    <row r="690" s="122" customFormat="1" x14ac:dyDescent="0.2"/>
    <row r="691" s="122" customFormat="1" x14ac:dyDescent="0.2"/>
    <row r="692" s="122" customFormat="1" x14ac:dyDescent="0.2"/>
    <row r="693" s="122" customFormat="1" x14ac:dyDescent="0.2"/>
    <row r="694" s="122" customFormat="1" x14ac:dyDescent="0.2"/>
    <row r="695" s="122" customFormat="1" x14ac:dyDescent="0.2"/>
    <row r="696" s="122" customFormat="1" x14ac:dyDescent="0.2"/>
    <row r="697" s="122" customFormat="1" x14ac:dyDescent="0.2"/>
    <row r="698" s="122" customFormat="1" x14ac:dyDescent="0.2"/>
    <row r="699" s="122" customFormat="1" x14ac:dyDescent="0.2"/>
    <row r="700" s="122" customFormat="1" x14ac:dyDescent="0.2"/>
    <row r="701" s="122" customFormat="1" x14ac:dyDescent="0.2"/>
    <row r="702" s="122" customFormat="1" x14ac:dyDescent="0.2"/>
    <row r="703" s="122" customFormat="1" x14ac:dyDescent="0.2"/>
    <row r="704" s="122" customFormat="1" x14ac:dyDescent="0.2"/>
    <row r="705" s="122" customFormat="1" x14ac:dyDescent="0.2"/>
    <row r="706" s="122" customFormat="1" x14ac:dyDescent="0.2"/>
    <row r="707" s="122" customFormat="1" x14ac:dyDescent="0.2"/>
    <row r="708" s="122" customFormat="1" x14ac:dyDescent="0.2"/>
    <row r="709" s="122" customFormat="1" x14ac:dyDescent="0.2"/>
    <row r="710" s="122" customFormat="1" x14ac:dyDescent="0.2"/>
    <row r="711" s="122" customFormat="1" x14ac:dyDescent="0.2"/>
    <row r="712" s="122" customFormat="1" x14ac:dyDescent="0.2"/>
    <row r="713" s="122" customFormat="1" x14ac:dyDescent="0.2"/>
    <row r="714" s="122" customFormat="1" x14ac:dyDescent="0.2"/>
    <row r="715" s="122" customFormat="1" x14ac:dyDescent="0.2"/>
    <row r="716" s="122" customFormat="1" x14ac:dyDescent="0.2"/>
    <row r="717" s="122" customFormat="1" x14ac:dyDescent="0.2"/>
    <row r="718" s="122" customFormat="1" x14ac:dyDescent="0.2"/>
    <row r="719" s="122" customFormat="1" x14ac:dyDescent="0.2"/>
    <row r="720" s="122" customFormat="1" x14ac:dyDescent="0.2"/>
    <row r="721" s="122" customFormat="1" x14ac:dyDescent="0.2"/>
    <row r="722" s="122" customFormat="1" x14ac:dyDescent="0.2"/>
    <row r="723" s="122" customFormat="1" x14ac:dyDescent="0.2"/>
    <row r="724" s="122" customFormat="1" x14ac:dyDescent="0.2"/>
    <row r="725" s="122" customFormat="1" x14ac:dyDescent="0.2"/>
    <row r="726" s="122" customFormat="1" x14ac:dyDescent="0.2"/>
    <row r="727" s="122" customFormat="1" x14ac:dyDescent="0.2"/>
    <row r="728" s="122" customFormat="1" x14ac:dyDescent="0.2"/>
    <row r="729" s="122" customFormat="1" x14ac:dyDescent="0.2"/>
    <row r="730" s="122" customFormat="1" x14ac:dyDescent="0.2"/>
    <row r="731" s="122" customFormat="1" x14ac:dyDescent="0.2"/>
    <row r="732" s="122" customFormat="1" x14ac:dyDescent="0.2"/>
    <row r="733" s="122" customFormat="1" x14ac:dyDescent="0.2"/>
    <row r="734" s="122" customFormat="1" x14ac:dyDescent="0.2"/>
    <row r="735" s="122" customFormat="1" x14ac:dyDescent="0.2"/>
    <row r="736" s="122" customFormat="1" x14ac:dyDescent="0.2"/>
    <row r="737" s="122" customFormat="1" x14ac:dyDescent="0.2"/>
    <row r="738" s="122" customFormat="1" x14ac:dyDescent="0.2"/>
    <row r="739" s="122" customFormat="1" x14ac:dyDescent="0.2"/>
    <row r="740" s="122" customFormat="1" x14ac:dyDescent="0.2"/>
    <row r="741" s="122" customFormat="1" x14ac:dyDescent="0.2"/>
    <row r="742" s="122" customFormat="1" x14ac:dyDescent="0.2"/>
    <row r="743" s="122" customFormat="1" x14ac:dyDescent="0.2"/>
    <row r="744" s="122" customFormat="1" x14ac:dyDescent="0.2"/>
    <row r="745" s="122" customFormat="1" x14ac:dyDescent="0.2"/>
    <row r="746" s="122" customFormat="1" x14ac:dyDescent="0.2"/>
    <row r="747" s="122" customFormat="1" x14ac:dyDescent="0.2"/>
    <row r="748" s="122" customFormat="1" x14ac:dyDescent="0.2"/>
    <row r="749" s="122" customFormat="1" x14ac:dyDescent="0.2"/>
    <row r="750" s="122" customFormat="1" x14ac:dyDescent="0.2"/>
    <row r="751" s="122" customFormat="1" x14ac:dyDescent="0.2"/>
    <row r="752" s="122" customFormat="1" x14ac:dyDescent="0.2"/>
    <row r="753" s="122" customFormat="1" x14ac:dyDescent="0.2"/>
    <row r="754" s="122" customFormat="1" x14ac:dyDescent="0.2"/>
    <row r="755" s="122" customFormat="1" x14ac:dyDescent="0.2"/>
    <row r="756" s="122" customFormat="1" x14ac:dyDescent="0.2"/>
    <row r="757" s="122" customFormat="1" x14ac:dyDescent="0.2"/>
    <row r="758" s="122" customFormat="1" x14ac:dyDescent="0.2"/>
    <row r="759" s="122" customFormat="1" x14ac:dyDescent="0.2"/>
    <row r="760" s="122" customFormat="1" x14ac:dyDescent="0.2"/>
    <row r="761" s="122" customFormat="1" x14ac:dyDescent="0.2"/>
    <row r="762" s="122" customFormat="1" x14ac:dyDescent="0.2"/>
    <row r="763" s="122" customFormat="1" x14ac:dyDescent="0.2"/>
    <row r="764" s="122" customFormat="1" x14ac:dyDescent="0.2"/>
    <row r="765" s="122" customFormat="1" x14ac:dyDescent="0.2"/>
    <row r="766" s="122" customFormat="1" x14ac:dyDescent="0.2"/>
    <row r="767" s="122" customFormat="1" x14ac:dyDescent="0.2"/>
    <row r="768" s="122" customFormat="1" x14ac:dyDescent="0.2"/>
    <row r="769" s="122" customFormat="1" x14ac:dyDescent="0.2"/>
    <row r="770" s="122" customFormat="1" x14ac:dyDescent="0.2"/>
    <row r="771" s="122" customFormat="1" x14ac:dyDescent="0.2"/>
    <row r="772" s="122" customFormat="1" x14ac:dyDescent="0.2"/>
    <row r="773" s="122" customFormat="1" x14ac:dyDescent="0.2"/>
    <row r="774" s="122" customFormat="1" x14ac:dyDescent="0.2"/>
    <row r="775" s="122" customFormat="1" x14ac:dyDescent="0.2"/>
    <row r="776" s="122" customFormat="1" x14ac:dyDescent="0.2"/>
    <row r="777" s="122" customFormat="1" x14ac:dyDescent="0.2"/>
    <row r="778" s="122" customFormat="1" x14ac:dyDescent="0.2"/>
    <row r="779" s="122" customFormat="1" x14ac:dyDescent="0.2"/>
    <row r="780" s="122" customFormat="1" x14ac:dyDescent="0.2"/>
    <row r="781" s="122" customFormat="1" x14ac:dyDescent="0.2"/>
    <row r="782" s="122" customFormat="1" x14ac:dyDescent="0.2"/>
    <row r="783" s="122" customFormat="1" x14ac:dyDescent="0.2"/>
    <row r="784" s="122" customFormat="1" x14ac:dyDescent="0.2"/>
    <row r="785" s="122" customFormat="1" x14ac:dyDescent="0.2"/>
    <row r="786" s="122" customFormat="1" x14ac:dyDescent="0.2"/>
    <row r="787" s="122" customFormat="1" x14ac:dyDescent="0.2"/>
    <row r="788" s="122" customFormat="1" x14ac:dyDescent="0.2"/>
    <row r="789" s="122" customFormat="1" x14ac:dyDescent="0.2"/>
    <row r="790" s="122" customFormat="1" x14ac:dyDescent="0.2"/>
    <row r="791" s="122" customFormat="1" x14ac:dyDescent="0.2"/>
    <row r="792" s="122" customFormat="1" x14ac:dyDescent="0.2"/>
    <row r="793" s="122" customFormat="1" x14ac:dyDescent="0.2"/>
    <row r="794" s="122" customFormat="1" x14ac:dyDescent="0.2"/>
    <row r="795" s="122" customFormat="1" x14ac:dyDescent="0.2"/>
    <row r="796" s="122" customFormat="1" x14ac:dyDescent="0.2"/>
    <row r="797" s="122" customFormat="1" x14ac:dyDescent="0.2"/>
    <row r="798" s="122" customFormat="1" x14ac:dyDescent="0.2"/>
    <row r="799" s="122" customFormat="1" x14ac:dyDescent="0.2"/>
    <row r="800" s="122" customFormat="1" x14ac:dyDescent="0.2"/>
    <row r="801" s="122" customFormat="1" x14ac:dyDescent="0.2"/>
    <row r="802" s="122" customFormat="1" x14ac:dyDescent="0.2"/>
    <row r="803" s="122" customFormat="1" x14ac:dyDescent="0.2"/>
    <row r="804" s="122" customFormat="1" x14ac:dyDescent="0.2"/>
    <row r="805" s="122" customFormat="1" x14ac:dyDescent="0.2"/>
    <row r="806" s="122" customFormat="1" x14ac:dyDescent="0.2"/>
    <row r="807" s="122" customFormat="1" x14ac:dyDescent="0.2"/>
    <row r="808" s="122" customFormat="1" x14ac:dyDescent="0.2"/>
    <row r="809" s="122" customFormat="1" x14ac:dyDescent="0.2"/>
    <row r="810" s="122" customFormat="1" x14ac:dyDescent="0.2"/>
    <row r="811" s="122" customFormat="1" x14ac:dyDescent="0.2"/>
    <row r="812" s="122" customFormat="1" x14ac:dyDescent="0.2"/>
    <row r="813" s="122" customFormat="1" x14ac:dyDescent="0.2"/>
    <row r="814" s="122" customFormat="1" x14ac:dyDescent="0.2"/>
    <row r="815" s="122" customFormat="1" x14ac:dyDescent="0.2"/>
    <row r="816" s="122" customFormat="1" x14ac:dyDescent="0.2"/>
    <row r="817" s="122" customFormat="1" x14ac:dyDescent="0.2"/>
    <row r="818" s="122" customFormat="1" x14ac:dyDescent="0.2"/>
    <row r="819" s="122" customFormat="1" x14ac:dyDescent="0.2"/>
    <row r="820" s="122" customFormat="1" x14ac:dyDescent="0.2"/>
    <row r="821" s="122" customFormat="1" x14ac:dyDescent="0.2"/>
    <row r="822" s="122" customFormat="1" x14ac:dyDescent="0.2"/>
    <row r="823" s="122" customFormat="1" x14ac:dyDescent="0.2"/>
    <row r="824" s="122" customFormat="1" x14ac:dyDescent="0.2"/>
    <row r="825" s="122" customFormat="1" x14ac:dyDescent="0.2"/>
    <row r="826" s="122" customFormat="1" x14ac:dyDescent="0.2"/>
    <row r="827" s="122" customFormat="1" x14ac:dyDescent="0.2"/>
    <row r="828" s="122" customFormat="1" x14ac:dyDescent="0.2"/>
    <row r="829" s="122" customFormat="1" x14ac:dyDescent="0.2"/>
    <row r="830" s="122" customFormat="1" x14ac:dyDescent="0.2"/>
    <row r="831" s="122" customFormat="1" x14ac:dyDescent="0.2"/>
    <row r="832" s="122" customFormat="1" x14ac:dyDescent="0.2"/>
    <row r="833" s="122" customFormat="1" x14ac:dyDescent="0.2"/>
    <row r="834" s="122" customFormat="1" x14ac:dyDescent="0.2"/>
    <row r="835" s="122" customFormat="1" x14ac:dyDescent="0.2"/>
    <row r="836" s="122" customFormat="1" x14ac:dyDescent="0.2"/>
    <row r="837" s="122" customFormat="1" x14ac:dyDescent="0.2"/>
    <row r="838" s="122" customFormat="1" x14ac:dyDescent="0.2"/>
    <row r="839" s="122" customFormat="1" x14ac:dyDescent="0.2"/>
    <row r="840" s="122" customFormat="1" x14ac:dyDescent="0.2"/>
    <row r="841" s="122" customFormat="1" x14ac:dyDescent="0.2"/>
    <row r="842" s="122" customFormat="1" x14ac:dyDescent="0.2"/>
    <row r="843" s="122" customFormat="1" x14ac:dyDescent="0.2"/>
    <row r="844" s="122" customFormat="1" x14ac:dyDescent="0.2"/>
    <row r="845" s="122" customFormat="1" x14ac:dyDescent="0.2"/>
    <row r="846" s="122" customFormat="1" x14ac:dyDescent="0.2"/>
    <row r="847" s="122" customFormat="1" x14ac:dyDescent="0.2"/>
    <row r="848" s="122" customFormat="1" x14ac:dyDescent="0.2"/>
    <row r="849" s="122" customFormat="1" x14ac:dyDescent="0.2"/>
    <row r="850" s="122" customFormat="1" x14ac:dyDescent="0.2"/>
    <row r="851" s="122" customFormat="1" x14ac:dyDescent="0.2"/>
    <row r="852" s="122" customFormat="1" x14ac:dyDescent="0.2"/>
    <row r="853" s="122" customFormat="1" x14ac:dyDescent="0.2"/>
    <row r="854" s="122" customFormat="1" x14ac:dyDescent="0.2"/>
    <row r="855" s="122" customFormat="1" x14ac:dyDescent="0.2"/>
    <row r="856" s="122" customFormat="1" x14ac:dyDescent="0.2"/>
    <row r="857" s="122" customFormat="1" x14ac:dyDescent="0.2"/>
    <row r="858" s="122" customFormat="1" x14ac:dyDescent="0.2"/>
    <row r="859" s="122" customFormat="1" x14ac:dyDescent="0.2"/>
    <row r="860" s="122" customFormat="1" x14ac:dyDescent="0.2"/>
    <row r="861" s="122" customFormat="1" x14ac:dyDescent="0.2"/>
    <row r="862" s="122" customFormat="1" x14ac:dyDescent="0.2"/>
    <row r="863" s="122" customFormat="1" x14ac:dyDescent="0.2"/>
    <row r="864" s="122" customFormat="1" x14ac:dyDescent="0.2"/>
    <row r="865" s="122" customFormat="1" x14ac:dyDescent="0.2"/>
    <row r="866" s="122" customFormat="1" x14ac:dyDescent="0.2"/>
    <row r="867" s="122" customFormat="1" x14ac:dyDescent="0.2"/>
    <row r="868" s="122" customFormat="1" x14ac:dyDescent="0.2"/>
    <row r="869" s="122" customFormat="1" x14ac:dyDescent="0.2"/>
    <row r="870" s="122" customFormat="1" x14ac:dyDescent="0.2"/>
    <row r="871" s="122" customFormat="1" x14ac:dyDescent="0.2"/>
    <row r="872" s="122" customFormat="1" x14ac:dyDescent="0.2"/>
    <row r="873" s="122" customFormat="1" x14ac:dyDescent="0.2"/>
    <row r="874" s="122" customFormat="1" x14ac:dyDescent="0.2"/>
    <row r="875" s="122" customFormat="1" x14ac:dyDescent="0.2"/>
    <row r="876" s="122" customFormat="1" x14ac:dyDescent="0.2"/>
    <row r="877" s="122" customFormat="1" x14ac:dyDescent="0.2"/>
    <row r="878" s="122" customFormat="1" x14ac:dyDescent="0.2"/>
    <row r="879" s="122" customFormat="1" x14ac:dyDescent="0.2"/>
    <row r="880" s="122" customFormat="1" x14ac:dyDescent="0.2"/>
    <row r="881" s="122" customFormat="1" x14ac:dyDescent="0.2"/>
    <row r="882" s="122" customFormat="1" x14ac:dyDescent="0.2"/>
    <row r="883" s="122" customFormat="1" x14ac:dyDescent="0.2"/>
    <row r="884" s="122" customFormat="1" x14ac:dyDescent="0.2"/>
    <row r="885" s="122" customFormat="1" x14ac:dyDescent="0.2"/>
    <row r="886" s="122" customFormat="1" x14ac:dyDescent="0.2"/>
    <row r="887" s="122" customFormat="1" x14ac:dyDescent="0.2"/>
    <row r="888" s="122" customFormat="1" x14ac:dyDescent="0.2"/>
    <row r="889" s="122" customFormat="1" x14ac:dyDescent="0.2"/>
    <row r="890" s="122" customFormat="1" x14ac:dyDescent="0.2"/>
    <row r="891" s="122" customFormat="1" x14ac:dyDescent="0.2"/>
    <row r="892" s="122" customFormat="1" x14ac:dyDescent="0.2"/>
    <row r="893" s="122" customFormat="1" x14ac:dyDescent="0.2"/>
    <row r="894" s="122" customFormat="1" x14ac:dyDescent="0.2"/>
    <row r="895" s="122" customFormat="1" x14ac:dyDescent="0.2"/>
    <row r="896" s="122" customFormat="1" x14ac:dyDescent="0.2"/>
    <row r="897" s="122" customFormat="1" x14ac:dyDescent="0.2"/>
    <row r="898" s="122" customFormat="1" x14ac:dyDescent="0.2"/>
    <row r="899" s="122" customFormat="1" x14ac:dyDescent="0.2"/>
    <row r="900" s="122" customFormat="1" x14ac:dyDescent="0.2"/>
    <row r="901" s="122" customFormat="1" x14ac:dyDescent="0.2"/>
    <row r="902" s="122" customFormat="1" x14ac:dyDescent="0.2"/>
    <row r="903" s="122" customFormat="1" x14ac:dyDescent="0.2"/>
    <row r="904" s="122" customFormat="1" x14ac:dyDescent="0.2"/>
    <row r="905" s="122" customFormat="1" x14ac:dyDescent="0.2"/>
    <row r="906" s="122" customFormat="1" x14ac:dyDescent="0.2"/>
    <row r="907" s="122" customFormat="1" x14ac:dyDescent="0.2"/>
    <row r="908" s="122" customFormat="1" x14ac:dyDescent="0.2"/>
    <row r="909" s="122" customFormat="1" x14ac:dyDescent="0.2"/>
    <row r="910" s="122" customFormat="1" x14ac:dyDescent="0.2"/>
    <row r="911" s="122" customFormat="1" x14ac:dyDescent="0.2"/>
    <row r="912" s="122" customFormat="1" x14ac:dyDescent="0.2"/>
    <row r="913" s="122" customFormat="1" x14ac:dyDescent="0.2"/>
    <row r="914" s="122" customFormat="1" x14ac:dyDescent="0.2"/>
    <row r="915" s="122" customFormat="1" x14ac:dyDescent="0.2"/>
    <row r="916" s="122" customFormat="1" x14ac:dyDescent="0.2"/>
    <row r="917" s="122" customFormat="1" x14ac:dyDescent="0.2"/>
    <row r="918" s="122" customFormat="1" x14ac:dyDescent="0.2"/>
    <row r="919" s="122" customFormat="1" x14ac:dyDescent="0.2"/>
    <row r="920" s="122" customFormat="1" x14ac:dyDescent="0.2"/>
    <row r="921" s="122" customFormat="1" x14ac:dyDescent="0.2"/>
    <row r="922" s="122" customFormat="1" x14ac:dyDescent="0.2"/>
    <row r="923" s="122" customFormat="1" x14ac:dyDescent="0.2"/>
    <row r="924" s="122" customFormat="1" x14ac:dyDescent="0.2"/>
    <row r="925" s="122" customFormat="1" x14ac:dyDescent="0.2"/>
    <row r="926" s="122" customFormat="1" x14ac:dyDescent="0.2"/>
    <row r="927" s="122" customFormat="1" x14ac:dyDescent="0.2"/>
    <row r="928" s="122" customFormat="1" x14ac:dyDescent="0.2"/>
    <row r="929" s="122" customFormat="1" x14ac:dyDescent="0.2"/>
    <row r="930" s="122" customFormat="1" x14ac:dyDescent="0.2"/>
    <row r="931" s="122" customFormat="1" x14ac:dyDescent="0.2"/>
    <row r="932" s="122" customFormat="1" x14ac:dyDescent="0.2"/>
    <row r="933" s="122" customFormat="1" x14ac:dyDescent="0.2"/>
    <row r="934" s="122" customFormat="1" x14ac:dyDescent="0.2"/>
    <row r="935" s="122" customFormat="1" x14ac:dyDescent="0.2"/>
    <row r="936" s="122" customFormat="1" x14ac:dyDescent="0.2"/>
    <row r="937" s="122" customFormat="1" x14ac:dyDescent="0.2"/>
    <row r="938" s="122" customFormat="1" x14ac:dyDescent="0.2"/>
    <row r="939" s="122" customFormat="1" x14ac:dyDescent="0.2"/>
    <row r="940" s="122" customFormat="1" x14ac:dyDescent="0.2"/>
    <row r="941" s="122" customFormat="1" x14ac:dyDescent="0.2"/>
    <row r="942" s="122" customFormat="1" x14ac:dyDescent="0.2"/>
    <row r="943" s="122" customFormat="1" x14ac:dyDescent="0.2"/>
    <row r="944" s="122" customFormat="1" x14ac:dyDescent="0.2"/>
    <row r="945" s="122" customFormat="1" x14ac:dyDescent="0.2"/>
    <row r="946" s="122" customFormat="1" x14ac:dyDescent="0.2"/>
    <row r="947" s="122" customFormat="1" x14ac:dyDescent="0.2"/>
    <row r="948" s="122" customFormat="1" x14ac:dyDescent="0.2"/>
    <row r="949" s="122" customFormat="1" x14ac:dyDescent="0.2"/>
    <row r="950" s="122" customFormat="1" x14ac:dyDescent="0.2"/>
    <row r="951" s="122" customFormat="1" x14ac:dyDescent="0.2"/>
    <row r="952" s="122" customFormat="1" x14ac:dyDescent="0.2"/>
    <row r="953" s="122" customFormat="1" x14ac:dyDescent="0.2"/>
    <row r="954" s="122" customFormat="1" x14ac:dyDescent="0.2"/>
    <row r="955" s="122" customFormat="1" x14ac:dyDescent="0.2"/>
    <row r="956" s="122" customFormat="1" x14ac:dyDescent="0.2"/>
    <row r="957" s="122" customFormat="1" x14ac:dyDescent="0.2"/>
    <row r="958" s="122" customFormat="1" x14ac:dyDescent="0.2"/>
    <row r="959" s="122" customFormat="1" x14ac:dyDescent="0.2"/>
    <row r="960" s="122" customFormat="1" x14ac:dyDescent="0.2"/>
    <row r="961" s="122" customFormat="1" x14ac:dyDescent="0.2"/>
    <row r="962" s="122" customFormat="1" x14ac:dyDescent="0.2"/>
    <row r="963" s="122" customFormat="1" x14ac:dyDescent="0.2"/>
    <row r="964" s="122" customFormat="1" x14ac:dyDescent="0.2"/>
    <row r="965" s="122" customFormat="1" x14ac:dyDescent="0.2"/>
    <row r="966" s="122" customFormat="1" x14ac:dyDescent="0.2"/>
    <row r="967" s="122" customFormat="1" x14ac:dyDescent="0.2"/>
    <row r="968" s="122" customFormat="1" x14ac:dyDescent="0.2"/>
    <row r="969" s="122" customFormat="1" x14ac:dyDescent="0.2"/>
    <row r="970" s="122" customFormat="1" x14ac:dyDescent="0.2"/>
    <row r="971" s="122" customFormat="1" x14ac:dyDescent="0.2"/>
    <row r="972" s="122" customFormat="1" x14ac:dyDescent="0.2"/>
    <row r="973" s="122" customFormat="1" x14ac:dyDescent="0.2"/>
    <row r="974" s="122" customFormat="1" x14ac:dyDescent="0.2"/>
    <row r="975" s="122" customFormat="1" x14ac:dyDescent="0.2"/>
    <row r="976" s="122" customFormat="1" x14ac:dyDescent="0.2"/>
    <row r="977" s="122" customFormat="1" x14ac:dyDescent="0.2"/>
    <row r="978" s="122" customFormat="1" x14ac:dyDescent="0.2"/>
    <row r="979" s="122" customFormat="1" x14ac:dyDescent="0.2"/>
    <row r="980" s="122" customFormat="1" x14ac:dyDescent="0.2"/>
    <row r="981" s="122" customFormat="1" x14ac:dyDescent="0.2"/>
    <row r="982" s="122" customFormat="1" x14ac:dyDescent="0.2"/>
    <row r="983" s="122" customFormat="1" x14ac:dyDescent="0.2"/>
    <row r="984" s="122" customFormat="1" x14ac:dyDescent="0.2"/>
    <row r="985" s="122" customFormat="1" x14ac:dyDescent="0.2"/>
    <row r="986" s="122" customFormat="1" x14ac:dyDescent="0.2"/>
    <row r="987" s="122" customFormat="1" x14ac:dyDescent="0.2"/>
    <row r="988" s="122" customFormat="1" x14ac:dyDescent="0.2"/>
    <row r="989" s="122" customFormat="1" x14ac:dyDescent="0.2"/>
    <row r="990" s="122" customFormat="1" x14ac:dyDescent="0.2"/>
    <row r="991" s="122" customFormat="1" x14ac:dyDescent="0.2"/>
    <row r="992" s="122" customFormat="1" x14ac:dyDescent="0.2"/>
    <row r="993" s="122" customFormat="1" x14ac:dyDescent="0.2"/>
    <row r="994" s="122" customFormat="1" x14ac:dyDescent="0.2"/>
    <row r="995" s="122" customFormat="1" x14ac:dyDescent="0.2"/>
    <row r="996" s="122" customFormat="1" x14ac:dyDescent="0.2"/>
    <row r="997" s="122" customFormat="1" x14ac:dyDescent="0.2"/>
    <row r="998" s="122" customFormat="1" x14ac:dyDescent="0.2"/>
    <row r="999" s="122" customFormat="1" x14ac:dyDescent="0.2"/>
    <row r="1000" s="122" customFormat="1" x14ac:dyDescent="0.2"/>
    <row r="1001" s="122" customFormat="1" x14ac:dyDescent="0.2"/>
    <row r="1002" s="122" customFormat="1" x14ac:dyDescent="0.2"/>
    <row r="1003" s="122" customFormat="1" x14ac:dyDescent="0.2"/>
    <row r="1004" s="122" customFormat="1" x14ac:dyDescent="0.2"/>
    <row r="1005" s="122" customFormat="1" x14ac:dyDescent="0.2"/>
    <row r="1006" s="122" customFormat="1" x14ac:dyDescent="0.2"/>
    <row r="1007" s="122" customFormat="1" x14ac:dyDescent="0.2"/>
    <row r="1008" s="122" customFormat="1" x14ac:dyDescent="0.2"/>
    <row r="1009" s="122" customFormat="1" x14ac:dyDescent="0.2"/>
    <row r="1010" s="122" customFormat="1" x14ac:dyDescent="0.2"/>
    <row r="1011" s="122" customFormat="1" x14ac:dyDescent="0.2"/>
    <row r="1012" s="122" customFormat="1" x14ac:dyDescent="0.2"/>
    <row r="1013" s="122" customFormat="1" x14ac:dyDescent="0.2"/>
    <row r="1014" s="122" customFormat="1" x14ac:dyDescent="0.2"/>
    <row r="1015" s="122" customFormat="1" x14ac:dyDescent="0.2"/>
    <row r="1016" s="122" customFormat="1" x14ac:dyDescent="0.2"/>
    <row r="1017" s="122" customFormat="1" x14ac:dyDescent="0.2"/>
    <row r="1018" s="122" customFormat="1" x14ac:dyDescent="0.2"/>
    <row r="1019" s="122" customFormat="1" x14ac:dyDescent="0.2"/>
    <row r="1020" s="122" customFormat="1" x14ac:dyDescent="0.2"/>
    <row r="1021" s="122" customFormat="1" x14ac:dyDescent="0.2"/>
    <row r="1022" s="122" customFormat="1" x14ac:dyDescent="0.2"/>
    <row r="1023" s="122" customFormat="1" x14ac:dyDescent="0.2"/>
    <row r="1024" s="122" customFormat="1" x14ac:dyDescent="0.2"/>
    <row r="1025" s="122" customFormat="1" x14ac:dyDescent="0.2"/>
    <row r="1026" s="122" customFormat="1" x14ac:dyDescent="0.2"/>
    <row r="1027" s="122" customFormat="1" x14ac:dyDescent="0.2"/>
    <row r="1028" s="122" customFormat="1" x14ac:dyDescent="0.2"/>
    <row r="1029" s="122" customFormat="1" x14ac:dyDescent="0.2"/>
    <row r="1030" s="122" customFormat="1" x14ac:dyDescent="0.2"/>
    <row r="1031" s="122" customFormat="1" x14ac:dyDescent="0.2"/>
    <row r="1032" s="122" customFormat="1" x14ac:dyDescent="0.2"/>
    <row r="1033" s="122" customFormat="1" x14ac:dyDescent="0.2"/>
    <row r="1034" s="122" customFormat="1" x14ac:dyDescent="0.2"/>
    <row r="1035" s="122" customFormat="1" x14ac:dyDescent="0.2"/>
    <row r="1036" s="122" customFormat="1" x14ac:dyDescent="0.2"/>
    <row r="1037" s="122" customFormat="1" x14ac:dyDescent="0.2"/>
    <row r="1038" s="122" customFormat="1" x14ac:dyDescent="0.2"/>
    <row r="1039" s="122" customFormat="1" x14ac:dyDescent="0.2"/>
    <row r="1040" s="122" customFormat="1" x14ac:dyDescent="0.2"/>
    <row r="1041" s="122" customFormat="1" x14ac:dyDescent="0.2"/>
    <row r="1042" s="122" customFormat="1" x14ac:dyDescent="0.2"/>
    <row r="1043" s="122" customFormat="1" x14ac:dyDescent="0.2"/>
    <row r="1044" s="122" customFormat="1" x14ac:dyDescent="0.2"/>
    <row r="1045" s="122" customFormat="1" x14ac:dyDescent="0.2"/>
    <row r="1046" s="122" customFormat="1" x14ac:dyDescent="0.2"/>
    <row r="1047" s="122" customFormat="1" x14ac:dyDescent="0.2"/>
    <row r="1048" s="122" customFormat="1" x14ac:dyDescent="0.2"/>
    <row r="1049" s="122" customFormat="1" x14ac:dyDescent="0.2"/>
    <row r="1050" s="122" customFormat="1" x14ac:dyDescent="0.2"/>
    <row r="1051" s="122" customFormat="1" x14ac:dyDescent="0.2"/>
    <row r="1052" s="122" customFormat="1" x14ac:dyDescent="0.2"/>
    <row r="1053" s="122" customFormat="1" x14ac:dyDescent="0.2"/>
    <row r="1054" s="122" customFormat="1" x14ac:dyDescent="0.2"/>
    <row r="1055" s="122" customFormat="1" x14ac:dyDescent="0.2"/>
    <row r="1056" s="122" customFormat="1" x14ac:dyDescent="0.2"/>
    <row r="1057" s="122" customFormat="1" x14ac:dyDescent="0.2"/>
    <row r="1058" s="122" customFormat="1" x14ac:dyDescent="0.2"/>
    <row r="1059" s="122" customFormat="1" x14ac:dyDescent="0.2"/>
    <row r="1060" s="122" customFormat="1" x14ac:dyDescent="0.2"/>
    <row r="1061" s="122" customFormat="1" x14ac:dyDescent="0.2"/>
    <row r="1062" s="122" customFormat="1" x14ac:dyDescent="0.2"/>
    <row r="1063" s="122" customFormat="1" x14ac:dyDescent="0.2"/>
    <row r="1064" s="122" customFormat="1" x14ac:dyDescent="0.2"/>
    <row r="1065" s="122" customFormat="1" x14ac:dyDescent="0.2"/>
    <row r="1066" s="122" customFormat="1" x14ac:dyDescent="0.2"/>
    <row r="1067" s="122" customFormat="1" x14ac:dyDescent="0.2"/>
    <row r="1068" s="122" customFormat="1" x14ac:dyDescent="0.2"/>
    <row r="1069" s="122" customFormat="1" x14ac:dyDescent="0.2"/>
    <row r="1070" s="122" customFormat="1" x14ac:dyDescent="0.2"/>
    <row r="1071" s="122" customFormat="1" x14ac:dyDescent="0.2"/>
    <row r="1072" s="122" customFormat="1" x14ac:dyDescent="0.2"/>
    <row r="1073" s="122" customFormat="1" x14ac:dyDescent="0.2"/>
    <row r="1074" s="122" customFormat="1" x14ac:dyDescent="0.2"/>
    <row r="1075" s="122" customFormat="1" x14ac:dyDescent="0.2"/>
    <row r="1076" s="122" customFormat="1" x14ac:dyDescent="0.2"/>
    <row r="1077" s="122" customFormat="1" x14ac:dyDescent="0.2"/>
    <row r="1078" s="122" customFormat="1" x14ac:dyDescent="0.2"/>
    <row r="1079" s="122" customFormat="1" x14ac:dyDescent="0.2"/>
    <row r="1080" s="122" customFormat="1" x14ac:dyDescent="0.2"/>
    <row r="1081" s="122" customFormat="1" x14ac:dyDescent="0.2"/>
    <row r="1082" s="122" customFormat="1" x14ac:dyDescent="0.2"/>
    <row r="1083" s="122" customFormat="1" x14ac:dyDescent="0.2"/>
    <row r="1084" s="122" customFormat="1" x14ac:dyDescent="0.2"/>
    <row r="1085" s="122" customFormat="1" x14ac:dyDescent="0.2"/>
    <row r="1086" s="122" customFormat="1" x14ac:dyDescent="0.2"/>
    <row r="1087" s="122" customFormat="1" x14ac:dyDescent="0.2"/>
    <row r="1088" s="122" customFormat="1" x14ac:dyDescent="0.2"/>
    <row r="1089" s="122" customFormat="1" x14ac:dyDescent="0.2"/>
    <row r="1090" s="122" customFormat="1" x14ac:dyDescent="0.2"/>
    <row r="1091" s="122" customFormat="1" x14ac:dyDescent="0.2"/>
    <row r="1092" s="122" customFormat="1" x14ac:dyDescent="0.2"/>
    <row r="1093" s="122" customFormat="1" x14ac:dyDescent="0.2"/>
    <row r="1094" s="122" customFormat="1" x14ac:dyDescent="0.2"/>
    <row r="1095" s="122" customFormat="1" x14ac:dyDescent="0.2"/>
    <row r="1096" s="122" customFormat="1" x14ac:dyDescent="0.2"/>
    <row r="1097" s="122" customFormat="1" x14ac:dyDescent="0.2"/>
    <row r="1098" s="122" customFormat="1" x14ac:dyDescent="0.2"/>
    <row r="1099" s="122" customFormat="1" x14ac:dyDescent="0.2"/>
    <row r="1100" s="122" customFormat="1" x14ac:dyDescent="0.2"/>
    <row r="1101" s="122" customFormat="1" x14ac:dyDescent="0.2"/>
    <row r="1102" s="122" customFormat="1" x14ac:dyDescent="0.2"/>
    <row r="1103" s="122" customFormat="1" x14ac:dyDescent="0.2"/>
    <row r="1104" s="122" customFormat="1" x14ac:dyDescent="0.2"/>
    <row r="1105" s="122" customFormat="1" x14ac:dyDescent="0.2"/>
    <row r="1106" s="122" customFormat="1" x14ac:dyDescent="0.2"/>
    <row r="1107" s="122" customFormat="1" x14ac:dyDescent="0.2"/>
    <row r="1108" s="122" customFormat="1" x14ac:dyDescent="0.2"/>
    <row r="1109" s="122" customFormat="1" x14ac:dyDescent="0.2"/>
    <row r="1110" s="122" customFormat="1" x14ac:dyDescent="0.2"/>
    <row r="1111" s="122" customFormat="1" x14ac:dyDescent="0.2"/>
    <row r="1112" s="122" customFormat="1" x14ac:dyDescent="0.2"/>
    <row r="1113" s="122" customFormat="1" x14ac:dyDescent="0.2"/>
    <row r="1114" s="122" customFormat="1" x14ac:dyDescent="0.2"/>
    <row r="1115" s="122" customFormat="1" x14ac:dyDescent="0.2"/>
    <row r="1116" s="122" customFormat="1" x14ac:dyDescent="0.2"/>
    <row r="1117" s="122" customFormat="1" x14ac:dyDescent="0.2"/>
    <row r="1118" s="122" customFormat="1" x14ac:dyDescent="0.2"/>
    <row r="1119" s="122" customFormat="1" x14ac:dyDescent="0.2"/>
    <row r="1120" s="122" customFormat="1" x14ac:dyDescent="0.2"/>
    <row r="1121" s="122" customFormat="1" x14ac:dyDescent="0.2"/>
    <row r="1122" s="122" customFormat="1" x14ac:dyDescent="0.2"/>
    <row r="1123" s="122" customFormat="1" x14ac:dyDescent="0.2"/>
    <row r="1124" s="122" customFormat="1" x14ac:dyDescent="0.2"/>
    <row r="1125" s="122" customFormat="1" x14ac:dyDescent="0.2"/>
    <row r="1126" s="122" customFormat="1" x14ac:dyDescent="0.2"/>
    <row r="1127" s="122" customFormat="1" x14ac:dyDescent="0.2"/>
    <row r="1128" s="122" customFormat="1" x14ac:dyDescent="0.2"/>
    <row r="1129" s="122" customFormat="1" x14ac:dyDescent="0.2"/>
    <row r="1130" s="122" customFormat="1" x14ac:dyDescent="0.2"/>
    <row r="1131" s="122" customFormat="1" x14ac:dyDescent="0.2"/>
    <row r="1132" s="122" customFormat="1" x14ac:dyDescent="0.2"/>
    <row r="1133" s="122" customFormat="1" x14ac:dyDescent="0.2"/>
    <row r="1134" s="122" customFormat="1" x14ac:dyDescent="0.2"/>
    <row r="1135" s="122" customFormat="1" x14ac:dyDescent="0.2"/>
    <row r="1136" s="122" customFormat="1" x14ac:dyDescent="0.2"/>
    <row r="1137" s="122" customFormat="1" x14ac:dyDescent="0.2"/>
    <row r="1138" s="122" customFormat="1" x14ac:dyDescent="0.2"/>
    <row r="1139" s="122" customFormat="1" x14ac:dyDescent="0.2"/>
    <row r="1140" s="122" customFormat="1" x14ac:dyDescent="0.2"/>
    <row r="1141" s="122" customFormat="1" x14ac:dyDescent="0.2"/>
    <row r="1142" s="122" customFormat="1" x14ac:dyDescent="0.2"/>
    <row r="1143" s="122" customFormat="1" x14ac:dyDescent="0.2"/>
    <row r="1144" s="122" customFormat="1" x14ac:dyDescent="0.2"/>
    <row r="1145" s="122" customFormat="1" x14ac:dyDescent="0.2"/>
    <row r="1146" s="122" customFormat="1" x14ac:dyDescent="0.2"/>
    <row r="1147" s="122" customFormat="1" x14ac:dyDescent="0.2"/>
    <row r="1148" s="122" customFormat="1" x14ac:dyDescent="0.2"/>
    <row r="1149" s="122" customFormat="1" x14ac:dyDescent="0.2"/>
    <row r="1150" s="122" customFormat="1" x14ac:dyDescent="0.2"/>
    <row r="1151" s="122" customFormat="1" x14ac:dyDescent="0.2"/>
    <row r="1152" s="122" customFormat="1" x14ac:dyDescent="0.2"/>
    <row r="1153" s="122" customFormat="1" x14ac:dyDescent="0.2"/>
    <row r="1154" s="122" customFormat="1" x14ac:dyDescent="0.2"/>
    <row r="1155" s="122" customFormat="1" x14ac:dyDescent="0.2"/>
    <row r="1156" s="122" customFormat="1" x14ac:dyDescent="0.2"/>
    <row r="1157" s="122" customFormat="1" x14ac:dyDescent="0.2"/>
    <row r="1158" s="122" customFormat="1" x14ac:dyDescent="0.2"/>
    <row r="1159" s="122" customFormat="1" x14ac:dyDescent="0.2"/>
    <row r="1160" s="122" customFormat="1" x14ac:dyDescent="0.2"/>
    <row r="1161" s="122" customFormat="1" x14ac:dyDescent="0.2"/>
    <row r="1162" s="122" customFormat="1" x14ac:dyDescent="0.2"/>
    <row r="1163" s="122" customFormat="1" x14ac:dyDescent="0.2"/>
    <row r="1164" s="122" customFormat="1" x14ac:dyDescent="0.2"/>
    <row r="1165" s="122" customFormat="1" x14ac:dyDescent="0.2"/>
    <row r="1166" s="122" customFormat="1" x14ac:dyDescent="0.2"/>
    <row r="1167" s="122" customFormat="1" x14ac:dyDescent="0.2"/>
    <row r="1168" s="122" customFormat="1" x14ac:dyDescent="0.2"/>
    <row r="1169" s="122" customFormat="1" x14ac:dyDescent="0.2"/>
    <row r="1170" s="122" customFormat="1" x14ac:dyDescent="0.2"/>
    <row r="1171" s="122" customFormat="1" x14ac:dyDescent="0.2"/>
    <row r="1172" s="122" customFormat="1" x14ac:dyDescent="0.2"/>
    <row r="1173" s="122" customFormat="1" x14ac:dyDescent="0.2"/>
    <row r="1174" s="122" customFormat="1" x14ac:dyDescent="0.2"/>
    <row r="1175" s="122" customFormat="1" x14ac:dyDescent="0.2"/>
    <row r="1176" s="122" customFormat="1" x14ac:dyDescent="0.2"/>
    <row r="1177" s="122" customFormat="1" x14ac:dyDescent="0.2"/>
    <row r="1178" s="122" customFormat="1" x14ac:dyDescent="0.2"/>
    <row r="1179" s="122" customFormat="1" x14ac:dyDescent="0.2"/>
    <row r="1180" s="122" customFormat="1" x14ac:dyDescent="0.2"/>
    <row r="1181" s="122" customFormat="1" x14ac:dyDescent="0.2"/>
    <row r="1182" s="122" customFormat="1" x14ac:dyDescent="0.2"/>
    <row r="1183" s="122" customFormat="1" x14ac:dyDescent="0.2"/>
    <row r="1184" s="122" customFormat="1" x14ac:dyDescent="0.2"/>
    <row r="1185" s="122" customFormat="1" x14ac:dyDescent="0.2"/>
    <row r="1186" s="122" customFormat="1" x14ac:dyDescent="0.2"/>
    <row r="1187" s="122" customFormat="1" x14ac:dyDescent="0.2"/>
    <row r="1188" s="122" customFormat="1" x14ac:dyDescent="0.2"/>
    <row r="1189" s="122" customFormat="1" x14ac:dyDescent="0.2"/>
    <row r="1190" s="122" customFormat="1" x14ac:dyDescent="0.2"/>
    <row r="1191" s="122" customFormat="1" x14ac:dyDescent="0.2"/>
    <row r="1192" s="122" customFormat="1" x14ac:dyDescent="0.2"/>
    <row r="1193" s="122" customFormat="1" x14ac:dyDescent="0.2"/>
    <row r="1194" s="122" customFormat="1" x14ac:dyDescent="0.2"/>
    <row r="1195" s="122" customFormat="1" x14ac:dyDescent="0.2"/>
    <row r="1196" s="122" customFormat="1" x14ac:dyDescent="0.2"/>
    <row r="1197" s="122" customFormat="1" x14ac:dyDescent="0.2"/>
    <row r="1198" s="122" customFormat="1" x14ac:dyDescent="0.2"/>
    <row r="1199" s="122" customFormat="1" x14ac:dyDescent="0.2"/>
    <row r="1200" s="122" customFormat="1" x14ac:dyDescent="0.2"/>
    <row r="1201" s="122" customFormat="1" x14ac:dyDescent="0.2"/>
    <row r="1202" s="122" customFormat="1" x14ac:dyDescent="0.2"/>
    <row r="1203" s="122" customFormat="1" x14ac:dyDescent="0.2"/>
    <row r="1204" s="122" customFormat="1" x14ac:dyDescent="0.2"/>
    <row r="1205" s="122" customFormat="1" x14ac:dyDescent="0.2"/>
    <row r="1206" s="122" customFormat="1" x14ac:dyDescent="0.2"/>
    <row r="1207" s="122" customFormat="1" x14ac:dyDescent="0.2"/>
    <row r="1208" s="122" customFormat="1" x14ac:dyDescent="0.2"/>
    <row r="1209" s="122" customFormat="1" x14ac:dyDescent="0.2"/>
    <row r="1210" s="122" customFormat="1" x14ac:dyDescent="0.2"/>
    <row r="1211" s="122" customFormat="1" x14ac:dyDescent="0.2"/>
    <row r="1212" s="122" customFormat="1" x14ac:dyDescent="0.2"/>
    <row r="1213" s="122" customFormat="1" x14ac:dyDescent="0.2"/>
    <row r="1214" s="122" customFormat="1" x14ac:dyDescent="0.2"/>
    <row r="1215" s="122" customFormat="1" x14ac:dyDescent="0.2"/>
    <row r="1216" s="122" customFormat="1" x14ac:dyDescent="0.2"/>
    <row r="1217" s="122" customFormat="1" x14ac:dyDescent="0.2"/>
    <row r="1218" s="122" customFormat="1" x14ac:dyDescent="0.2"/>
    <row r="1219" s="122" customFormat="1" x14ac:dyDescent="0.2"/>
    <row r="1220" s="122" customFormat="1" x14ac:dyDescent="0.2"/>
    <row r="1221" s="122" customFormat="1" x14ac:dyDescent="0.2"/>
    <row r="1222" s="122" customFormat="1" x14ac:dyDescent="0.2"/>
    <row r="1223" s="122" customFormat="1" x14ac:dyDescent="0.2"/>
    <row r="1224" s="122" customFormat="1" x14ac:dyDescent="0.2"/>
    <row r="1225" s="122" customFormat="1" x14ac:dyDescent="0.2"/>
    <row r="1226" s="122" customFormat="1" x14ac:dyDescent="0.2"/>
    <row r="1227" s="122" customFormat="1" x14ac:dyDescent="0.2"/>
    <row r="1228" s="122" customFormat="1" x14ac:dyDescent="0.2"/>
    <row r="1229" s="122" customFormat="1" x14ac:dyDescent="0.2"/>
    <row r="1230" s="122" customFormat="1" x14ac:dyDescent="0.2"/>
    <row r="1231" s="122" customFormat="1" x14ac:dyDescent="0.2"/>
    <row r="1232" s="122" customFormat="1" x14ac:dyDescent="0.2"/>
    <row r="1233" spans="1:3" s="122" customFormat="1" x14ac:dyDescent="0.2"/>
    <row r="1234" spans="1:3" s="122" customFormat="1" x14ac:dyDescent="0.2"/>
    <row r="1235" spans="1:3" s="122" customFormat="1" x14ac:dyDescent="0.2"/>
    <row r="1236" spans="1:3" s="122" customFormat="1" x14ac:dyDescent="0.2"/>
    <row r="1237" spans="1:3" s="122" customFormat="1" x14ac:dyDescent="0.2"/>
    <row r="1238" spans="1:3" s="122" customFormat="1" x14ac:dyDescent="0.2"/>
    <row r="1239" spans="1:3" s="122" customFormat="1" x14ac:dyDescent="0.2"/>
    <row r="1240" spans="1:3" s="122" customFormat="1" x14ac:dyDescent="0.2"/>
    <row r="1241" spans="1:3" s="122" customFormat="1" x14ac:dyDescent="0.2"/>
    <row r="1242" spans="1:3" s="122" customFormat="1" x14ac:dyDescent="0.2"/>
    <row r="1243" spans="1:3" s="122" customFormat="1" x14ac:dyDescent="0.2"/>
    <row r="1244" spans="1:3" s="122" customFormat="1" x14ac:dyDescent="0.2"/>
    <row r="1245" spans="1:3" s="122" customFormat="1" x14ac:dyDescent="0.2"/>
    <row r="1246" spans="1:3" x14ac:dyDescent="0.2">
      <c r="A1246" s="122"/>
      <c r="B1246" s="122"/>
      <c r="C1246" s="122"/>
    </row>
    <row r="1247" spans="1:3" x14ac:dyDescent="0.2">
      <c r="A1247" s="122"/>
      <c r="B1247" s="122"/>
      <c r="C1247" s="122"/>
    </row>
    <row r="1248" spans="1:3" x14ac:dyDescent="0.2">
      <c r="A1248" s="122"/>
      <c r="B1248" s="122"/>
      <c r="C1248" s="122"/>
    </row>
    <row r="1249" spans="1:3" x14ac:dyDescent="0.2">
      <c r="A1249" s="122"/>
      <c r="B1249" s="122"/>
      <c r="C1249" s="122"/>
    </row>
    <row r="1250" spans="1:3" x14ac:dyDescent="0.2">
      <c r="A1250" s="122"/>
      <c r="B1250" s="122"/>
      <c r="C1250" s="122"/>
    </row>
    <row r="1251" spans="1:3" x14ac:dyDescent="0.2">
      <c r="A1251" s="122"/>
      <c r="B1251" s="122"/>
      <c r="C1251" s="122"/>
    </row>
    <row r="1252" spans="1:3" x14ac:dyDescent="0.2">
      <c r="A1252" s="122"/>
      <c r="B1252" s="122"/>
      <c r="C1252" s="122"/>
    </row>
    <row r="1253" spans="1:3" x14ac:dyDescent="0.2">
      <c r="A1253" s="122"/>
      <c r="B1253" s="122"/>
      <c r="C1253" s="122"/>
    </row>
    <row r="1254" spans="1:3" x14ac:dyDescent="0.2">
      <c r="A1254" s="122"/>
      <c r="B1254" s="122"/>
      <c r="C1254" s="122"/>
    </row>
    <row r="1255" spans="1:3" x14ac:dyDescent="0.2">
      <c r="A1255" s="122"/>
      <c r="B1255" s="122"/>
      <c r="C1255" s="122"/>
    </row>
    <row r="1256" spans="1:3" x14ac:dyDescent="0.2">
      <c r="A1256" s="122"/>
      <c r="B1256" s="122"/>
      <c r="C1256" s="122"/>
    </row>
    <row r="1257" spans="1:3" x14ac:dyDescent="0.2">
      <c r="A1257" s="122"/>
      <c r="B1257" s="122"/>
      <c r="C1257" s="122"/>
    </row>
    <row r="1258" spans="1:3" x14ac:dyDescent="0.2">
      <c r="A1258" s="122"/>
      <c r="B1258" s="122"/>
      <c r="C1258" s="122"/>
    </row>
    <row r="1259" spans="1:3" x14ac:dyDescent="0.2">
      <c r="A1259" s="122"/>
      <c r="B1259" s="122"/>
      <c r="C1259" s="122"/>
    </row>
    <row r="1260" spans="1:3" x14ac:dyDescent="0.2">
      <c r="A1260" s="122"/>
      <c r="B1260" s="122"/>
      <c r="C1260" s="122"/>
    </row>
    <row r="1261" spans="1:3" x14ac:dyDescent="0.2">
      <c r="A1261" s="122"/>
      <c r="B1261" s="122"/>
      <c r="C1261" s="122"/>
    </row>
    <row r="1262" spans="1:3" x14ac:dyDescent="0.2">
      <c r="A1262" s="122"/>
      <c r="B1262" s="122"/>
      <c r="C1262" s="122"/>
    </row>
    <row r="1263" spans="1:3" x14ac:dyDescent="0.2">
      <c r="A1263" s="122"/>
      <c r="B1263" s="122"/>
      <c r="C1263" s="122"/>
    </row>
    <row r="1264" spans="1:3" x14ac:dyDescent="0.2">
      <c r="A1264" s="122"/>
      <c r="B1264" s="122"/>
      <c r="C1264" s="122"/>
    </row>
    <row r="1265" spans="1:3" x14ac:dyDescent="0.2">
      <c r="A1265" s="122"/>
      <c r="B1265" s="122"/>
      <c r="C1265" s="122"/>
    </row>
    <row r="1266" spans="1:3" x14ac:dyDescent="0.2">
      <c r="A1266" s="122"/>
      <c r="B1266" s="122"/>
      <c r="C1266" s="122"/>
    </row>
    <row r="1267" spans="1:3" x14ac:dyDescent="0.2">
      <c r="A1267" s="122"/>
      <c r="B1267" s="122"/>
      <c r="C1267" s="122"/>
    </row>
    <row r="1268" spans="1:3" x14ac:dyDescent="0.2">
      <c r="A1268" s="122"/>
      <c r="B1268" s="122"/>
      <c r="C1268" s="122"/>
    </row>
    <row r="1269" spans="1:3" x14ac:dyDescent="0.2">
      <c r="A1269" s="122"/>
      <c r="B1269" s="122"/>
      <c r="C1269" s="122"/>
    </row>
    <row r="1270" spans="1:3" x14ac:dyDescent="0.2">
      <c r="A1270" s="122"/>
      <c r="B1270" s="122"/>
      <c r="C1270" s="122"/>
    </row>
    <row r="1271" spans="1:3" x14ac:dyDescent="0.2">
      <c r="A1271" s="122"/>
      <c r="B1271" s="122"/>
      <c r="C1271" s="122"/>
    </row>
    <row r="1272" spans="1:3" x14ac:dyDescent="0.2">
      <c r="A1272" s="122"/>
      <c r="B1272" s="122"/>
      <c r="C1272" s="122"/>
    </row>
    <row r="1273" spans="1:3" x14ac:dyDescent="0.2">
      <c r="A1273" s="122"/>
      <c r="B1273" s="122"/>
      <c r="C1273" s="122"/>
    </row>
    <row r="1274" spans="1:3" x14ac:dyDescent="0.2">
      <c r="A1274" s="122"/>
      <c r="B1274" s="122"/>
      <c r="C1274" s="122"/>
    </row>
    <row r="1275" spans="1:3" x14ac:dyDescent="0.2">
      <c r="A1275" s="122"/>
      <c r="B1275" s="122"/>
      <c r="C1275" s="122"/>
    </row>
    <row r="1276" spans="1:3" x14ac:dyDescent="0.2">
      <c r="A1276" s="122"/>
      <c r="B1276" s="122"/>
      <c r="C1276" s="122"/>
    </row>
    <row r="1277" spans="1:3" x14ac:dyDescent="0.2">
      <c r="A1277" s="122"/>
      <c r="B1277" s="122"/>
      <c r="C1277" s="122"/>
    </row>
    <row r="1278" spans="1:3" x14ac:dyDescent="0.2">
      <c r="A1278" s="122"/>
      <c r="B1278" s="122"/>
      <c r="C1278" s="122"/>
    </row>
    <row r="1279" spans="1:3" x14ac:dyDescent="0.2">
      <c r="A1279" s="122"/>
      <c r="B1279" s="122"/>
      <c r="C1279" s="122"/>
    </row>
    <row r="1280" spans="1:3" x14ac:dyDescent="0.2">
      <c r="A1280" s="122"/>
      <c r="B1280" s="122"/>
      <c r="C1280" s="122"/>
    </row>
    <row r="1281" spans="1:3" x14ac:dyDescent="0.2">
      <c r="A1281" s="122"/>
      <c r="B1281" s="122"/>
      <c r="C1281" s="122"/>
    </row>
    <row r="1282" spans="1:3" x14ac:dyDescent="0.2">
      <c r="A1282" s="122"/>
      <c r="B1282" s="122"/>
      <c r="C1282" s="122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25" right="0.25" top="0.75" bottom="0.75" header="0.3" footer="0.3"/>
  <pageSetup paperSize="9" fitToHeight="0" orientation="portrait" r:id="rId1"/>
  <headerFooter alignWithMargins="0"/>
  <rowBreaks count="1" manualBreakCount="1">
    <brk id="74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ED9F-8F9B-43AB-997F-C06E1F7E0FE4}">
  <sheetPr>
    <pageSetUpPr fitToPage="1"/>
  </sheetPr>
  <dimension ref="A1:I7961"/>
  <sheetViews>
    <sheetView workbookViewId="0">
      <selection activeCell="E3" sqref="E3"/>
    </sheetView>
  </sheetViews>
  <sheetFormatPr defaultRowHeight="12.75" x14ac:dyDescent="0.2"/>
  <cols>
    <col min="1" max="1" width="16.28515625" style="123" customWidth="1"/>
    <col min="2" max="2" width="51.5703125" style="124" customWidth="1"/>
    <col min="3" max="3" width="20.28515625" style="124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218</v>
      </c>
      <c r="B1" s="55" t="s">
        <v>219</v>
      </c>
      <c r="C1" s="56"/>
    </row>
    <row r="2" spans="1:6" ht="15" customHeight="1" x14ac:dyDescent="0.2">
      <c r="A2" s="58" t="s">
        <v>220</v>
      </c>
      <c r="B2" s="59" t="s">
        <v>328</v>
      </c>
      <c r="C2" s="56"/>
    </row>
    <row r="3" spans="1:6" s="56" customFormat="1" ht="43.5" customHeight="1" x14ac:dyDescent="0.2">
      <c r="A3" s="60" t="s">
        <v>221</v>
      </c>
      <c r="B3" s="134" t="s">
        <v>333</v>
      </c>
    </row>
    <row r="4" spans="1:6" s="56" customFormat="1" x14ac:dyDescent="0.2">
      <c r="A4" s="60" t="s">
        <v>222</v>
      </c>
      <c r="B4" s="61" t="s">
        <v>329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3249944</v>
      </c>
      <c r="D7" s="65">
        <f t="shared" ref="D7:E7" si="0">D13</f>
        <v>3249944</v>
      </c>
      <c r="E7" s="65">
        <f t="shared" si="0"/>
        <v>1619311.2299999997</v>
      </c>
      <c r="F7" s="64">
        <f>E7/D7*100</f>
        <v>49.82581946027377</v>
      </c>
    </row>
    <row r="8" spans="1:6" s="56" customFormat="1" x14ac:dyDescent="0.2">
      <c r="A8" s="64" t="s">
        <v>225</v>
      </c>
      <c r="B8" s="63"/>
      <c r="C8" s="65">
        <f>C75</f>
        <v>1460</v>
      </c>
      <c r="D8" s="65">
        <f t="shared" ref="D8:E8" si="1">D75</f>
        <v>1460</v>
      </c>
      <c r="E8" s="65">
        <f t="shared" si="1"/>
        <v>70.08</v>
      </c>
      <c r="F8" s="64">
        <f t="shared" ref="F8:F9" si="2">E8/D8*100</f>
        <v>4.8</v>
      </c>
    </row>
    <row r="9" spans="1:6" s="56" customFormat="1" x14ac:dyDescent="0.2">
      <c r="A9" s="64" t="s">
        <v>226</v>
      </c>
      <c r="B9" s="63"/>
      <c r="C9" s="66">
        <f>C93</f>
        <v>0</v>
      </c>
      <c r="D9" s="66">
        <f t="shared" ref="D9:E9" si="3">D93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/>
      <c r="D10" s="66"/>
      <c r="E10" s="66"/>
      <c r="F10" s="67"/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330</v>
      </c>
      <c r="B12" s="64" t="s">
        <v>331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228</v>
      </c>
      <c r="B13" s="69" t="s">
        <v>229</v>
      </c>
      <c r="C13" s="70">
        <f>C14+C64</f>
        <v>3249944</v>
      </c>
      <c r="D13" s="70">
        <f t="shared" ref="D13:E13" si="4">D14+D64</f>
        <v>3249944</v>
      </c>
      <c r="E13" s="70">
        <f t="shared" si="4"/>
        <v>1619311.2299999997</v>
      </c>
      <c r="F13" s="71">
        <f>E13/D13*100</f>
        <v>49.82581946027377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C15+C25+C58</f>
        <v>3210035</v>
      </c>
      <c r="D14" s="74">
        <f>D15+D25+D58</f>
        <v>3210035</v>
      </c>
      <c r="E14" s="74">
        <f t="shared" ref="E14" si="5">E15+E25+E58</f>
        <v>1615185.6599999997</v>
      </c>
      <c r="F14" s="75">
        <f>E14/D14*100</f>
        <v>50.316761655246744</v>
      </c>
    </row>
    <row r="15" spans="1:6" s="79" customFormat="1" ht="20.100000000000001" customHeight="1" thickBot="1" x14ac:dyDescent="0.25">
      <c r="A15" s="76" t="s">
        <v>230</v>
      </c>
      <c r="B15" s="77" t="s">
        <v>231</v>
      </c>
      <c r="C15" s="78">
        <f>C16+C19+C21</f>
        <v>2774198</v>
      </c>
      <c r="D15" s="78">
        <f t="shared" ref="D15:E15" si="6">D16+D19+D21</f>
        <v>2774198</v>
      </c>
      <c r="E15" s="78">
        <f t="shared" si="6"/>
        <v>1340909.6299999997</v>
      </c>
      <c r="F15" s="75">
        <f>E15/D15*100</f>
        <v>48.335037008894091</v>
      </c>
    </row>
    <row r="16" spans="1:6" s="79" customFormat="1" ht="20.100000000000001" customHeight="1" thickBot="1" x14ac:dyDescent="0.25">
      <c r="A16" s="80" t="s">
        <v>232</v>
      </c>
      <c r="B16" s="81" t="s">
        <v>231</v>
      </c>
      <c r="C16" s="135">
        <f>C17+C18</f>
        <v>2338575</v>
      </c>
      <c r="D16" s="135">
        <f t="shared" ref="D16:E16" si="7">D17+D18</f>
        <v>2338575</v>
      </c>
      <c r="E16" s="135">
        <f t="shared" si="7"/>
        <v>1130676.7899999998</v>
      </c>
      <c r="F16" s="135">
        <f>E16/D16*100</f>
        <v>48.348964219663678</v>
      </c>
    </row>
    <row r="17" spans="1:6" s="68" customFormat="1" ht="15.75" customHeight="1" thickTop="1" x14ac:dyDescent="0.2">
      <c r="A17" s="82" t="s">
        <v>233</v>
      </c>
      <c r="B17" s="83" t="s">
        <v>41</v>
      </c>
      <c r="C17" s="84">
        <v>2318667</v>
      </c>
      <c r="D17" s="84">
        <v>2318667</v>
      </c>
      <c r="E17" s="84">
        <v>1121892.8999999999</v>
      </c>
      <c r="F17" s="84"/>
    </row>
    <row r="18" spans="1:6" s="68" customFormat="1" ht="15.75" customHeight="1" x14ac:dyDescent="0.2">
      <c r="A18" s="85" t="s">
        <v>234</v>
      </c>
      <c r="B18" s="86" t="s">
        <v>165</v>
      </c>
      <c r="C18" s="87">
        <v>19908</v>
      </c>
      <c r="D18" s="87">
        <v>19908</v>
      </c>
      <c r="E18" s="87">
        <v>8783.89</v>
      </c>
      <c r="F18" s="87"/>
    </row>
    <row r="19" spans="1:6" s="68" customFormat="1" ht="15.75" customHeight="1" thickBot="1" x14ac:dyDescent="0.25">
      <c r="A19" s="80" t="s">
        <v>235</v>
      </c>
      <c r="B19" s="81" t="s">
        <v>236</v>
      </c>
      <c r="C19" s="135">
        <f>C20</f>
        <v>71803</v>
      </c>
      <c r="D19" s="135">
        <f t="shared" ref="D19:E19" si="8">D20</f>
        <v>71803</v>
      </c>
      <c r="E19" s="135">
        <f t="shared" si="8"/>
        <v>35194.68</v>
      </c>
      <c r="F19" s="135">
        <f>E19/D19*100</f>
        <v>49.01561216105177</v>
      </c>
    </row>
    <row r="20" spans="1:6" s="68" customFormat="1" ht="18.75" customHeight="1" thickTop="1" x14ac:dyDescent="0.2">
      <c r="A20" s="85" t="s">
        <v>237</v>
      </c>
      <c r="B20" s="86" t="s">
        <v>166</v>
      </c>
      <c r="C20" s="88">
        <v>71803</v>
      </c>
      <c r="D20" s="88">
        <v>71803</v>
      </c>
      <c r="E20" s="88">
        <v>35194.68</v>
      </c>
      <c r="F20" s="88"/>
    </row>
    <row r="21" spans="1:6" s="68" customFormat="1" ht="18.75" customHeight="1" thickBot="1" x14ac:dyDescent="0.25">
      <c r="A21" s="80" t="s">
        <v>238</v>
      </c>
      <c r="B21" s="81" t="s">
        <v>239</v>
      </c>
      <c r="C21" s="135">
        <f>C22+C23</f>
        <v>363820</v>
      </c>
      <c r="D21" s="135">
        <f t="shared" ref="D21:E21" si="9">D22+D23</f>
        <v>363820</v>
      </c>
      <c r="E21" s="135">
        <f t="shared" si="9"/>
        <v>175038.16</v>
      </c>
      <c r="F21" s="135">
        <f>E21/D21*100</f>
        <v>48.111197845088235</v>
      </c>
    </row>
    <row r="22" spans="1:6" ht="15.75" customHeight="1" thickTop="1" x14ac:dyDescent="0.2">
      <c r="A22" s="89" t="s">
        <v>240</v>
      </c>
      <c r="B22" s="90" t="s">
        <v>168</v>
      </c>
      <c r="C22" s="84"/>
      <c r="D22" s="84"/>
      <c r="E22" s="84"/>
      <c r="F22" s="84"/>
    </row>
    <row r="23" spans="1:6" ht="15.75" customHeight="1" thickBot="1" x14ac:dyDescent="0.25">
      <c r="A23" s="89" t="s">
        <v>241</v>
      </c>
      <c r="B23" s="90" t="s">
        <v>169</v>
      </c>
      <c r="C23" s="84">
        <v>363820</v>
      </c>
      <c r="D23" s="84">
        <v>363820</v>
      </c>
      <c r="E23" s="84">
        <v>175038.16</v>
      </c>
      <c r="F23" s="84"/>
    </row>
    <row r="24" spans="1:6" ht="16.5" hidden="1" customHeight="1" x14ac:dyDescent="0.2">
      <c r="A24" s="91" t="s">
        <v>242</v>
      </c>
      <c r="B24" s="92" t="s">
        <v>243</v>
      </c>
      <c r="C24" s="93">
        <v>0</v>
      </c>
    </row>
    <row r="25" spans="1:6" ht="19.5" customHeight="1" thickBot="1" x14ac:dyDescent="0.25">
      <c r="A25" s="76" t="s">
        <v>244</v>
      </c>
      <c r="B25" s="77" t="s">
        <v>245</v>
      </c>
      <c r="C25" s="78">
        <f>C26+C31+C38+C48+C50</f>
        <v>434244</v>
      </c>
      <c r="D25" s="78">
        <f t="shared" ref="D25:E25" si="10">D26+D31+D38+D48+D50</f>
        <v>434244</v>
      </c>
      <c r="E25" s="78">
        <f t="shared" si="10"/>
        <v>273648.58</v>
      </c>
      <c r="F25" s="75">
        <f>E25/D25*100</f>
        <v>63.017239155866292</v>
      </c>
    </row>
    <row r="26" spans="1:6" s="68" customFormat="1" ht="20.100000000000001" customHeight="1" thickBot="1" x14ac:dyDescent="0.25">
      <c r="A26" s="80" t="s">
        <v>246</v>
      </c>
      <c r="B26" s="94" t="s">
        <v>247</v>
      </c>
      <c r="C26" s="95">
        <f>C27+C28+C29+C30</f>
        <v>97286</v>
      </c>
      <c r="D26" s="95">
        <f t="shared" ref="D26:E26" si="11">D27+D28+D29+D30</f>
        <v>97286</v>
      </c>
      <c r="E26" s="95">
        <f t="shared" si="11"/>
        <v>46274.68</v>
      </c>
      <c r="F26" s="95">
        <f>E26/D26*100</f>
        <v>47.565610673683778</v>
      </c>
    </row>
    <row r="27" spans="1:6" s="68" customFormat="1" ht="15.75" customHeight="1" thickTop="1" x14ac:dyDescent="0.2">
      <c r="A27" s="82" t="s">
        <v>248</v>
      </c>
      <c r="B27" s="83" t="s">
        <v>43</v>
      </c>
      <c r="C27" s="96">
        <v>4247</v>
      </c>
      <c r="D27" s="96">
        <v>4247</v>
      </c>
      <c r="E27" s="96">
        <v>2210</v>
      </c>
      <c r="F27" s="96"/>
    </row>
    <row r="28" spans="1:6" ht="16.5" customHeight="1" x14ac:dyDescent="0.2">
      <c r="A28" s="89" t="s">
        <v>249</v>
      </c>
      <c r="B28" s="86" t="s">
        <v>170</v>
      </c>
      <c r="C28" s="96">
        <v>91579</v>
      </c>
      <c r="D28" s="96">
        <v>91579</v>
      </c>
      <c r="E28" s="96">
        <v>42899.68</v>
      </c>
      <c r="F28" s="96"/>
    </row>
    <row r="29" spans="1:6" s="68" customFormat="1" ht="15.75" customHeight="1" x14ac:dyDescent="0.2">
      <c r="A29" s="85" t="s">
        <v>250</v>
      </c>
      <c r="B29" s="86" t="s">
        <v>171</v>
      </c>
      <c r="C29" s="96">
        <v>1062</v>
      </c>
      <c r="D29" s="96">
        <v>1062</v>
      </c>
      <c r="E29" s="96">
        <v>200</v>
      </c>
      <c r="F29" s="96"/>
    </row>
    <row r="30" spans="1:6" s="68" customFormat="1" ht="15.75" customHeight="1" thickBot="1" x14ac:dyDescent="0.25">
      <c r="A30" s="97" t="s">
        <v>251</v>
      </c>
      <c r="B30" s="98" t="s">
        <v>172</v>
      </c>
      <c r="C30" s="96">
        <v>398</v>
      </c>
      <c r="D30" s="96">
        <v>398</v>
      </c>
      <c r="E30" s="96">
        <v>965</v>
      </c>
      <c r="F30" s="96"/>
    </row>
    <row r="31" spans="1:6" s="68" customFormat="1" ht="20.100000000000001" customHeight="1" thickTop="1" thickBot="1" x14ac:dyDescent="0.25">
      <c r="A31" s="99" t="s">
        <v>252</v>
      </c>
      <c r="B31" s="100" t="s">
        <v>253</v>
      </c>
      <c r="C31" s="101">
        <f>C32+C34+C35+C36+C37</f>
        <v>42167</v>
      </c>
      <c r="D31" s="101">
        <f t="shared" ref="D31:E31" si="12">D32+D34+D35+D36+D37</f>
        <v>42167</v>
      </c>
      <c r="E31" s="101">
        <f t="shared" si="12"/>
        <v>17900.3</v>
      </c>
      <c r="F31" s="95">
        <f>E31/D31*100</f>
        <v>42.450968767045318</v>
      </c>
    </row>
    <row r="32" spans="1:6" s="68" customFormat="1" ht="15.75" customHeight="1" thickTop="1" x14ac:dyDescent="0.2">
      <c r="A32" s="82" t="s">
        <v>254</v>
      </c>
      <c r="B32" s="83" t="s">
        <v>174</v>
      </c>
      <c r="C32" s="96">
        <v>33181</v>
      </c>
      <c r="D32" s="96">
        <v>33181</v>
      </c>
      <c r="E32" s="96">
        <v>14050</v>
      </c>
      <c r="F32" s="96"/>
    </row>
    <row r="33" spans="1:6" s="105" customFormat="1" ht="15.75" hidden="1" customHeight="1" x14ac:dyDescent="0.2">
      <c r="A33" s="102" t="s">
        <v>255</v>
      </c>
      <c r="B33" s="103" t="s">
        <v>175</v>
      </c>
      <c r="C33" s="104"/>
      <c r="D33" s="104"/>
      <c r="E33" s="104"/>
      <c r="F33" s="104"/>
    </row>
    <row r="34" spans="1:6" s="68" customFormat="1" ht="15.75" customHeight="1" x14ac:dyDescent="0.2">
      <c r="A34" s="85" t="s">
        <v>256</v>
      </c>
      <c r="B34" s="86" t="s">
        <v>176</v>
      </c>
      <c r="C34" s="96">
        <v>5973</v>
      </c>
      <c r="D34" s="96">
        <v>5973</v>
      </c>
      <c r="E34" s="96">
        <v>2390.3000000000002</v>
      </c>
      <c r="F34" s="96"/>
    </row>
    <row r="35" spans="1:6" s="68" customFormat="1" ht="15.75" customHeight="1" x14ac:dyDescent="0.2">
      <c r="A35" s="85" t="s">
        <v>257</v>
      </c>
      <c r="B35" s="86" t="s">
        <v>258</v>
      </c>
      <c r="C35" s="96">
        <v>1553</v>
      </c>
      <c r="D35" s="96">
        <v>1553</v>
      </c>
      <c r="E35" s="96">
        <v>930</v>
      </c>
      <c r="F35" s="96"/>
    </row>
    <row r="36" spans="1:6" s="68" customFormat="1" ht="15.75" customHeight="1" x14ac:dyDescent="0.2">
      <c r="A36" s="85" t="s">
        <v>259</v>
      </c>
      <c r="B36" s="86" t="s">
        <v>178</v>
      </c>
      <c r="C36" s="96">
        <v>1195</v>
      </c>
      <c r="D36" s="96">
        <v>1195</v>
      </c>
      <c r="E36" s="96">
        <v>530</v>
      </c>
      <c r="F36" s="96"/>
    </row>
    <row r="37" spans="1:6" s="68" customFormat="1" ht="15.75" customHeight="1" thickBot="1" x14ac:dyDescent="0.25">
      <c r="A37" s="85" t="s">
        <v>260</v>
      </c>
      <c r="B37" s="86" t="s">
        <v>179</v>
      </c>
      <c r="C37" s="96">
        <v>265</v>
      </c>
      <c r="D37" s="96">
        <v>265</v>
      </c>
      <c r="E37" s="96"/>
      <c r="F37" s="96"/>
    </row>
    <row r="38" spans="1:6" s="68" customFormat="1" ht="20.100000000000001" customHeight="1" thickTop="1" thickBot="1" x14ac:dyDescent="0.25">
      <c r="A38" s="99" t="s">
        <v>261</v>
      </c>
      <c r="B38" s="100" t="s">
        <v>262</v>
      </c>
      <c r="C38" s="101">
        <f>C39+C40+C41+C42+C43+C44+C45+C46+C47</f>
        <v>287757</v>
      </c>
      <c r="D38" s="101">
        <f t="shared" ref="D38:E38" si="13">D39+D40+D41+D42+D43+D44+D45+D46+D47</f>
        <v>287757</v>
      </c>
      <c r="E38" s="101">
        <f t="shared" si="13"/>
        <v>208518.6</v>
      </c>
      <c r="F38" s="95">
        <f>E38/D38*100</f>
        <v>72.46343268799717</v>
      </c>
    </row>
    <row r="39" spans="1:6" s="68" customFormat="1" ht="15.75" customHeight="1" thickTop="1" x14ac:dyDescent="0.2">
      <c r="A39" s="85" t="s">
        <v>263</v>
      </c>
      <c r="B39" s="86" t="s">
        <v>181</v>
      </c>
      <c r="C39" s="96">
        <v>45126</v>
      </c>
      <c r="D39" s="96">
        <v>45126</v>
      </c>
      <c r="E39" s="96">
        <v>20675.96</v>
      </c>
      <c r="F39" s="96"/>
    </row>
    <row r="40" spans="1:6" s="68" customFormat="1" ht="15.75" customHeight="1" x14ac:dyDescent="0.2">
      <c r="A40" s="85" t="s">
        <v>264</v>
      </c>
      <c r="B40" s="86" t="s">
        <v>182</v>
      </c>
      <c r="C40" s="96">
        <v>1991</v>
      </c>
      <c r="D40" s="96">
        <v>1991</v>
      </c>
      <c r="E40" s="96">
        <v>690</v>
      </c>
      <c r="F40" s="96"/>
    </row>
    <row r="41" spans="1:6" s="68" customFormat="1" ht="15.75" customHeight="1" x14ac:dyDescent="0.2">
      <c r="A41" s="85" t="s">
        <v>265</v>
      </c>
      <c r="B41" s="86" t="s">
        <v>183</v>
      </c>
      <c r="C41" s="96">
        <v>3982</v>
      </c>
      <c r="D41" s="96">
        <v>3982</v>
      </c>
      <c r="E41" s="96">
        <v>2401.33</v>
      </c>
      <c r="F41" s="96"/>
    </row>
    <row r="42" spans="1:6" s="68" customFormat="1" ht="15.75" customHeight="1" x14ac:dyDescent="0.2">
      <c r="A42" s="85" t="s">
        <v>266</v>
      </c>
      <c r="B42" s="86" t="s">
        <v>184</v>
      </c>
      <c r="C42" s="96">
        <v>4114</v>
      </c>
      <c r="D42" s="96">
        <v>4114</v>
      </c>
      <c r="E42" s="96">
        <v>1790</v>
      </c>
      <c r="F42" s="96"/>
    </row>
    <row r="43" spans="1:6" s="68" customFormat="1" ht="15.75" customHeight="1" x14ac:dyDescent="0.2">
      <c r="A43" s="85" t="s">
        <v>267</v>
      </c>
      <c r="B43" s="86" t="s">
        <v>185</v>
      </c>
      <c r="C43" s="96">
        <v>8627</v>
      </c>
      <c r="D43" s="96">
        <v>8627</v>
      </c>
      <c r="E43" s="96">
        <v>4169.3500000000004</v>
      </c>
      <c r="F43" s="96"/>
    </row>
    <row r="44" spans="1:6" s="68" customFormat="1" ht="15.75" customHeight="1" x14ac:dyDescent="0.2">
      <c r="A44" s="85" t="s">
        <v>268</v>
      </c>
      <c r="B44" s="86" t="s">
        <v>186</v>
      </c>
      <c r="C44" s="96">
        <v>11680</v>
      </c>
      <c r="D44" s="96">
        <v>11680</v>
      </c>
      <c r="E44" s="96">
        <v>452</v>
      </c>
      <c r="F44" s="96"/>
    </row>
    <row r="45" spans="1:6" s="68" customFormat="1" ht="15.75" customHeight="1" x14ac:dyDescent="0.2">
      <c r="A45" s="85" t="s">
        <v>269</v>
      </c>
      <c r="B45" s="86" t="s">
        <v>187</v>
      </c>
      <c r="C45" s="96">
        <v>208879</v>
      </c>
      <c r="D45" s="96">
        <v>208879</v>
      </c>
      <c r="E45" s="96">
        <v>178100</v>
      </c>
      <c r="F45" s="96"/>
    </row>
    <row r="46" spans="1:6" s="68" customFormat="1" ht="15.75" customHeight="1" x14ac:dyDescent="0.2">
      <c r="A46" s="85" t="s">
        <v>270</v>
      </c>
      <c r="B46" s="86" t="s">
        <v>188</v>
      </c>
      <c r="C46" s="96">
        <v>40</v>
      </c>
      <c r="D46" s="96">
        <v>40</v>
      </c>
      <c r="E46" s="96">
        <v>9.9600000000000009</v>
      </c>
      <c r="F46" s="96"/>
    </row>
    <row r="47" spans="1:6" s="68" customFormat="1" ht="15.75" customHeight="1" thickBot="1" x14ac:dyDescent="0.25">
      <c r="A47" s="85" t="s">
        <v>271</v>
      </c>
      <c r="B47" s="86" t="s">
        <v>189</v>
      </c>
      <c r="C47" s="96">
        <v>3318</v>
      </c>
      <c r="D47" s="96">
        <v>3318</v>
      </c>
      <c r="E47" s="96">
        <v>230</v>
      </c>
      <c r="F47" s="96"/>
    </row>
    <row r="48" spans="1:6" s="68" customFormat="1" ht="38.25" customHeight="1" thickTop="1" thickBot="1" x14ac:dyDescent="0.25">
      <c r="A48" s="99" t="s">
        <v>272</v>
      </c>
      <c r="B48" s="100" t="s">
        <v>273</v>
      </c>
      <c r="C48" s="101">
        <f>C49</f>
        <v>1991</v>
      </c>
      <c r="D48" s="101">
        <f t="shared" ref="D48:E48" si="14">D49</f>
        <v>1991</v>
      </c>
      <c r="E48" s="101">
        <f t="shared" si="14"/>
        <v>550</v>
      </c>
      <c r="F48" s="95">
        <f>E48/D48*100</f>
        <v>27.624309392265197</v>
      </c>
    </row>
    <row r="49" spans="1:9" s="68" customFormat="1" ht="15.75" customHeight="1" thickTop="1" thickBot="1" x14ac:dyDescent="0.25">
      <c r="A49" s="85" t="s">
        <v>274</v>
      </c>
      <c r="B49" s="86" t="s">
        <v>190</v>
      </c>
      <c r="C49" s="96">
        <v>1991</v>
      </c>
      <c r="D49" s="96">
        <v>1991</v>
      </c>
      <c r="E49" s="96">
        <v>550</v>
      </c>
      <c r="F49" s="96"/>
    </row>
    <row r="50" spans="1:9" s="68" customFormat="1" ht="20.100000000000001" customHeight="1" thickTop="1" thickBot="1" x14ac:dyDescent="0.25">
      <c r="A50" s="99" t="s">
        <v>275</v>
      </c>
      <c r="B50" s="100" t="s">
        <v>276</v>
      </c>
      <c r="C50" s="101">
        <f>C52+C53+C54+C55+C56+C57</f>
        <v>5043</v>
      </c>
      <c r="D50" s="101">
        <f t="shared" ref="D50:E50" si="15">D52+D53+D54+D55+D56+D57</f>
        <v>5043</v>
      </c>
      <c r="E50" s="101">
        <f t="shared" si="15"/>
        <v>405</v>
      </c>
      <c r="F50" s="95">
        <f>E50/D50*100</f>
        <v>8.0309339678762637</v>
      </c>
    </row>
    <row r="51" spans="1:9" s="68" customFormat="1" ht="25.5" hidden="1" customHeight="1" x14ac:dyDescent="0.2">
      <c r="A51" s="85" t="s">
        <v>277</v>
      </c>
      <c r="B51" s="86" t="s">
        <v>192</v>
      </c>
      <c r="C51" s="96">
        <v>0</v>
      </c>
      <c r="D51" s="96"/>
      <c r="E51" s="96"/>
      <c r="F51" s="96"/>
    </row>
    <row r="52" spans="1:9" s="68" customFormat="1" ht="15.75" customHeight="1" thickTop="1" x14ac:dyDescent="0.2">
      <c r="A52" s="85" t="s">
        <v>278</v>
      </c>
      <c r="B52" s="86" t="s">
        <v>193</v>
      </c>
      <c r="C52" s="96">
        <v>1858</v>
      </c>
      <c r="D52" s="96">
        <v>1858</v>
      </c>
      <c r="E52" s="96">
        <v>120</v>
      </c>
      <c r="F52" s="96"/>
    </row>
    <row r="53" spans="1:9" s="68" customFormat="1" ht="15.75" customHeight="1" x14ac:dyDescent="0.2">
      <c r="A53" s="85" t="s">
        <v>279</v>
      </c>
      <c r="B53" s="86" t="s">
        <v>194</v>
      </c>
      <c r="C53" s="96">
        <v>265</v>
      </c>
      <c r="D53" s="96">
        <v>265</v>
      </c>
      <c r="E53" s="96"/>
      <c r="F53" s="96"/>
    </row>
    <row r="54" spans="1:9" s="107" customFormat="1" ht="15.75" customHeight="1" x14ac:dyDescent="0.2">
      <c r="A54" s="89" t="s">
        <v>280</v>
      </c>
      <c r="B54" s="90" t="s">
        <v>195</v>
      </c>
      <c r="C54" s="106"/>
      <c r="D54" s="106"/>
      <c r="E54" s="106"/>
      <c r="F54" s="106"/>
    </row>
    <row r="55" spans="1:9" s="68" customFormat="1" ht="15.75" customHeight="1" x14ac:dyDescent="0.2">
      <c r="A55" s="85" t="s">
        <v>281</v>
      </c>
      <c r="B55" s="86" t="s">
        <v>196</v>
      </c>
      <c r="C55" s="96">
        <v>664</v>
      </c>
      <c r="D55" s="96">
        <v>664</v>
      </c>
      <c r="E55" s="96"/>
      <c r="F55" s="96"/>
    </row>
    <row r="56" spans="1:9" s="107" customFormat="1" ht="15.75" customHeight="1" x14ac:dyDescent="0.2">
      <c r="A56" s="89" t="s">
        <v>282</v>
      </c>
      <c r="B56" s="90" t="s">
        <v>197</v>
      </c>
      <c r="C56" s="96">
        <v>265</v>
      </c>
      <c r="D56" s="96">
        <v>265</v>
      </c>
      <c r="E56" s="96"/>
      <c r="F56" s="96"/>
    </row>
    <row r="57" spans="1:9" s="68" customFormat="1" ht="15.75" customHeight="1" thickBot="1" x14ac:dyDescent="0.25">
      <c r="A57" s="108" t="s">
        <v>283</v>
      </c>
      <c r="B57" s="109" t="s">
        <v>198</v>
      </c>
      <c r="C57" s="93">
        <v>1991</v>
      </c>
      <c r="D57" s="93">
        <v>1991</v>
      </c>
      <c r="E57" s="93">
        <v>285</v>
      </c>
      <c r="F57" s="93"/>
      <c r="I57" s="110"/>
    </row>
    <row r="58" spans="1:9" s="68" customFormat="1" ht="15.75" customHeight="1" thickBot="1" x14ac:dyDescent="0.25">
      <c r="A58" s="76" t="s">
        <v>284</v>
      </c>
      <c r="B58" s="77" t="s">
        <v>285</v>
      </c>
      <c r="C58" s="136">
        <f>C59+C61</f>
        <v>1593</v>
      </c>
      <c r="D58" s="136">
        <f t="shared" ref="D58:E58" si="16">D59+D61</f>
        <v>1593</v>
      </c>
      <c r="E58" s="136">
        <f t="shared" si="16"/>
        <v>627.45000000000005</v>
      </c>
      <c r="F58" s="137">
        <f>E58/D58*100</f>
        <v>39.387947269303204</v>
      </c>
    </row>
    <row r="59" spans="1:9" s="68" customFormat="1" ht="20.100000000000001" customHeight="1" thickBot="1" x14ac:dyDescent="0.25">
      <c r="A59" s="80" t="s">
        <v>286</v>
      </c>
      <c r="B59" s="94" t="s">
        <v>287</v>
      </c>
      <c r="C59" s="95">
        <f>C60</f>
        <v>664</v>
      </c>
      <c r="D59" s="95">
        <f t="shared" ref="D59:E59" si="17">D60</f>
        <v>664</v>
      </c>
      <c r="E59" s="95">
        <f t="shared" si="17"/>
        <v>347.45</v>
      </c>
      <c r="F59" s="95">
        <f>E59/D59*100</f>
        <v>52.326807228915662</v>
      </c>
    </row>
    <row r="60" spans="1:9" s="68" customFormat="1" ht="27" customHeight="1" thickTop="1" thickBot="1" x14ac:dyDescent="0.25">
      <c r="A60" s="85" t="s">
        <v>288</v>
      </c>
      <c r="B60" s="86" t="s">
        <v>289</v>
      </c>
      <c r="C60" s="96">
        <v>664</v>
      </c>
      <c r="D60" s="96">
        <v>664</v>
      </c>
      <c r="E60" s="96">
        <v>347.45</v>
      </c>
      <c r="F60" s="96"/>
    </row>
    <row r="61" spans="1:9" s="68" customFormat="1" ht="20.100000000000001" customHeight="1" thickTop="1" thickBot="1" x14ac:dyDescent="0.25">
      <c r="A61" s="99" t="s">
        <v>290</v>
      </c>
      <c r="B61" s="100" t="s">
        <v>291</v>
      </c>
      <c r="C61" s="101">
        <f>C62+C63</f>
        <v>929</v>
      </c>
      <c r="D61" s="101">
        <f t="shared" ref="D61:E61" si="18">D62+D63</f>
        <v>929</v>
      </c>
      <c r="E61" s="101">
        <f t="shared" si="18"/>
        <v>280</v>
      </c>
      <c r="F61" s="95">
        <f>E61/D61*100</f>
        <v>30.139935414424112</v>
      </c>
    </row>
    <row r="62" spans="1:9" s="107" customFormat="1" ht="15.75" customHeight="1" thickTop="1" x14ac:dyDescent="0.2">
      <c r="A62" s="89" t="s">
        <v>292</v>
      </c>
      <c r="B62" s="90" t="s">
        <v>203</v>
      </c>
      <c r="C62" s="106">
        <v>929</v>
      </c>
      <c r="D62" s="106">
        <v>929</v>
      </c>
      <c r="E62" s="106">
        <v>280</v>
      </c>
      <c r="F62" s="106"/>
    </row>
    <row r="63" spans="1:9" s="107" customFormat="1" ht="15.75" customHeight="1" thickBot="1" x14ac:dyDescent="0.25">
      <c r="A63" s="91" t="s">
        <v>293</v>
      </c>
      <c r="B63" s="92" t="s">
        <v>204</v>
      </c>
      <c r="C63" s="113"/>
      <c r="D63" s="113"/>
      <c r="E63" s="113"/>
      <c r="F63" s="113"/>
    </row>
    <row r="64" spans="1:9" s="107" customFormat="1" ht="15.75" customHeight="1" thickBot="1" x14ac:dyDescent="0.25">
      <c r="A64" s="76" t="s">
        <v>294</v>
      </c>
      <c r="B64" s="77" t="s">
        <v>295</v>
      </c>
      <c r="C64" s="114">
        <f>C65+C72</f>
        <v>39909</v>
      </c>
      <c r="D64" s="114">
        <f t="shared" ref="D64:E64" si="19">D65+D72</f>
        <v>39909</v>
      </c>
      <c r="E64" s="114">
        <f t="shared" si="19"/>
        <v>4125.57</v>
      </c>
      <c r="F64" s="112">
        <f t="shared" ref="F64:F65" si="20">E64/D64*100</f>
        <v>10.337442682101781</v>
      </c>
    </row>
    <row r="65" spans="1:6" s="107" customFormat="1" ht="26.25" thickBot="1" x14ac:dyDescent="0.25">
      <c r="A65" s="76" t="s">
        <v>296</v>
      </c>
      <c r="B65" s="115" t="s">
        <v>297</v>
      </c>
      <c r="C65" s="136">
        <f>C66+C70</f>
        <v>13630</v>
      </c>
      <c r="D65" s="136">
        <f t="shared" ref="D65:E65" si="21">D66+D70</f>
        <v>13630</v>
      </c>
      <c r="E65" s="136">
        <f t="shared" si="21"/>
        <v>4125.57</v>
      </c>
      <c r="F65" s="137">
        <f t="shared" si="20"/>
        <v>30.26830520909758</v>
      </c>
    </row>
    <row r="66" spans="1:6" s="68" customFormat="1" ht="20.25" customHeight="1" thickBot="1" x14ac:dyDescent="0.25">
      <c r="A66" s="80" t="s">
        <v>298</v>
      </c>
      <c r="B66" s="116" t="s">
        <v>299</v>
      </c>
      <c r="C66" s="95">
        <f>C67+C68+C69</f>
        <v>6503</v>
      </c>
      <c r="D66" s="95">
        <f t="shared" ref="D66:E66" si="22">D67+D68+D69</f>
        <v>6503</v>
      </c>
      <c r="E66" s="95">
        <f t="shared" si="22"/>
        <v>620</v>
      </c>
      <c r="F66" s="95">
        <f>E66/D66*100</f>
        <v>9.5340612025219116</v>
      </c>
    </row>
    <row r="67" spans="1:6" s="68" customFormat="1" ht="15.75" customHeight="1" thickTop="1" x14ac:dyDescent="0.2">
      <c r="A67" s="85" t="s">
        <v>300</v>
      </c>
      <c r="B67" s="86" t="s">
        <v>208</v>
      </c>
      <c r="C67" s="96">
        <v>6503</v>
      </c>
      <c r="D67" s="96">
        <v>6503</v>
      </c>
      <c r="E67" s="96">
        <v>620</v>
      </c>
      <c r="F67" s="96"/>
    </row>
    <row r="68" spans="1:6" s="68" customFormat="1" ht="15.75" customHeight="1" x14ac:dyDescent="0.2">
      <c r="A68" s="85" t="s">
        <v>301</v>
      </c>
      <c r="B68" s="86" t="s">
        <v>209</v>
      </c>
      <c r="C68" s="96">
        <v>0</v>
      </c>
      <c r="D68" s="96"/>
      <c r="E68" s="96"/>
      <c r="F68" s="96"/>
    </row>
    <row r="69" spans="1:6" s="68" customFormat="1" ht="15.75" customHeight="1" thickBot="1" x14ac:dyDescent="0.25">
      <c r="A69" s="85" t="s">
        <v>302</v>
      </c>
      <c r="B69" s="86" t="s">
        <v>210</v>
      </c>
      <c r="C69" s="96">
        <v>0</v>
      </c>
      <c r="D69" s="96"/>
      <c r="E69" s="96"/>
      <c r="F69" s="96"/>
    </row>
    <row r="70" spans="1:6" s="68" customFormat="1" ht="19.5" customHeight="1" thickTop="1" thickBot="1" x14ac:dyDescent="0.25">
      <c r="A70" s="99" t="s">
        <v>303</v>
      </c>
      <c r="B70" s="117" t="s">
        <v>304</v>
      </c>
      <c r="C70" s="101">
        <f>C71</f>
        <v>7127</v>
      </c>
      <c r="D70" s="101">
        <f>D71</f>
        <v>7127</v>
      </c>
      <c r="E70" s="101">
        <f t="shared" ref="E70" si="23">E71</f>
        <v>3505.57</v>
      </c>
      <c r="F70" s="95">
        <f>E70/D70*100</f>
        <v>49.187175529675883</v>
      </c>
    </row>
    <row r="71" spans="1:6" s="68" customFormat="1" ht="15.75" customHeight="1" thickTop="1" thickBot="1" x14ac:dyDescent="0.25">
      <c r="A71" s="85" t="s">
        <v>305</v>
      </c>
      <c r="B71" s="86" t="s">
        <v>215</v>
      </c>
      <c r="C71" s="96">
        <v>7127</v>
      </c>
      <c r="D71" s="96">
        <v>7127</v>
      </c>
      <c r="E71" s="96">
        <v>3505.57</v>
      </c>
      <c r="F71" s="112">
        <f t="shared" ref="F71:F72" si="24">E71/D71*100</f>
        <v>49.187175529675883</v>
      </c>
    </row>
    <row r="72" spans="1:6" s="68" customFormat="1" ht="26.25" thickBot="1" x14ac:dyDescent="0.25">
      <c r="A72" s="76" t="s">
        <v>306</v>
      </c>
      <c r="B72" s="115" t="s">
        <v>307</v>
      </c>
      <c r="C72" s="136">
        <f>C73</f>
        <v>26279</v>
      </c>
      <c r="D72" s="136">
        <f t="shared" ref="D72:E73" si="25">D73</f>
        <v>26279</v>
      </c>
      <c r="E72" s="136">
        <f t="shared" si="25"/>
        <v>0</v>
      </c>
      <c r="F72" s="137">
        <f t="shared" si="24"/>
        <v>0</v>
      </c>
    </row>
    <row r="73" spans="1:6" s="68" customFormat="1" ht="19.5" customHeight="1" thickTop="1" thickBot="1" x14ac:dyDescent="0.25">
      <c r="A73" s="99" t="s">
        <v>308</v>
      </c>
      <c r="B73" s="117" t="s">
        <v>309</v>
      </c>
      <c r="C73" s="101">
        <f>C74</f>
        <v>26279</v>
      </c>
      <c r="D73" s="101">
        <f t="shared" si="25"/>
        <v>26279</v>
      </c>
      <c r="E73" s="101">
        <f t="shared" si="25"/>
        <v>0</v>
      </c>
      <c r="F73" s="95">
        <f>E73/D73*100</f>
        <v>0</v>
      </c>
    </row>
    <row r="74" spans="1:6" s="68" customFormat="1" ht="15.75" customHeight="1" thickTop="1" x14ac:dyDescent="0.2">
      <c r="A74" s="85" t="s">
        <v>310</v>
      </c>
      <c r="B74" s="86" t="s">
        <v>311</v>
      </c>
      <c r="C74" s="96">
        <v>26279</v>
      </c>
      <c r="D74" s="96">
        <v>26279</v>
      </c>
      <c r="E74" s="96"/>
      <c r="F74" s="96"/>
    </row>
    <row r="75" spans="1:6" ht="20.100000000000001" customHeight="1" thickBot="1" x14ac:dyDescent="0.25">
      <c r="A75" s="69" t="s">
        <v>312</v>
      </c>
      <c r="B75" s="118" t="s">
        <v>313</v>
      </c>
      <c r="C75" s="119">
        <f>C76+C87</f>
        <v>1460</v>
      </c>
      <c r="D75" s="119">
        <f>D76+D87</f>
        <v>1460</v>
      </c>
      <c r="E75" s="119">
        <f>E76+E87</f>
        <v>70.08</v>
      </c>
      <c r="F75" s="71">
        <f>E75/D75*100</f>
        <v>4.8</v>
      </c>
    </row>
    <row r="76" spans="1:6" ht="20.100000000000001" customHeight="1" thickBot="1" x14ac:dyDescent="0.25">
      <c r="A76" s="72">
        <v>3</v>
      </c>
      <c r="B76" s="73" t="s">
        <v>314</v>
      </c>
      <c r="C76" s="74">
        <f>C77</f>
        <v>1460</v>
      </c>
      <c r="D76" s="74">
        <f t="shared" ref="D76:E76" si="26">D77</f>
        <v>1460</v>
      </c>
      <c r="E76" s="74">
        <f t="shared" si="26"/>
        <v>70.08</v>
      </c>
      <c r="F76" s="112">
        <f t="shared" ref="F76:F77" si="27">E76/D76*100</f>
        <v>4.8</v>
      </c>
    </row>
    <row r="77" spans="1:6" ht="20.100000000000001" customHeight="1" thickBot="1" x14ac:dyDescent="0.25">
      <c r="A77" s="76" t="s">
        <v>244</v>
      </c>
      <c r="B77" s="77" t="s">
        <v>245</v>
      </c>
      <c r="C77" s="78">
        <f>C78+C82+C85</f>
        <v>1460</v>
      </c>
      <c r="D77" s="78">
        <f t="shared" ref="D77:E77" si="28">D78+D82+D85</f>
        <v>1460</v>
      </c>
      <c r="E77" s="78">
        <f t="shared" si="28"/>
        <v>70.08</v>
      </c>
      <c r="F77" s="112">
        <f t="shared" si="27"/>
        <v>4.8</v>
      </c>
    </row>
    <row r="78" spans="1:6" ht="20.100000000000001" customHeight="1" thickTop="1" thickBot="1" x14ac:dyDescent="0.25">
      <c r="A78" s="99" t="s">
        <v>252</v>
      </c>
      <c r="B78" s="100" t="s">
        <v>253</v>
      </c>
      <c r="C78" s="100">
        <f>C79+C80+C81</f>
        <v>1460</v>
      </c>
      <c r="D78" s="100">
        <f t="shared" ref="D78:E78" si="29">D79+D80+D81</f>
        <v>1460</v>
      </c>
      <c r="E78" s="100">
        <f t="shared" si="29"/>
        <v>70.08</v>
      </c>
      <c r="F78" s="95">
        <f>E78/D78*100</f>
        <v>4.8</v>
      </c>
    </row>
    <row r="79" spans="1:6" s="68" customFormat="1" ht="15.75" customHeight="1" thickTop="1" x14ac:dyDescent="0.2">
      <c r="A79" s="85" t="s">
        <v>254</v>
      </c>
      <c r="B79" s="86" t="s">
        <v>315</v>
      </c>
      <c r="C79" s="96">
        <v>1460</v>
      </c>
      <c r="D79" s="96">
        <v>1460</v>
      </c>
      <c r="E79" s="96">
        <v>70.08</v>
      </c>
      <c r="F79" s="96"/>
    </row>
    <row r="80" spans="1:6" s="68" customFormat="1" ht="15.75" customHeight="1" x14ac:dyDescent="0.2">
      <c r="A80" s="85" t="s">
        <v>255</v>
      </c>
      <c r="B80" s="86" t="s">
        <v>332</v>
      </c>
      <c r="C80" s="96">
        <v>0</v>
      </c>
      <c r="D80" s="96"/>
      <c r="E80" s="96"/>
      <c r="F80" s="96"/>
    </row>
    <row r="81" spans="1:6" s="68" customFormat="1" ht="15.75" customHeight="1" thickBot="1" x14ac:dyDescent="0.25">
      <c r="A81" s="85" t="s">
        <v>256</v>
      </c>
      <c r="B81" s="86" t="s">
        <v>316</v>
      </c>
      <c r="C81" s="96">
        <v>0</v>
      </c>
      <c r="D81" s="96"/>
      <c r="E81" s="96"/>
      <c r="F81" s="96"/>
    </row>
    <row r="82" spans="1:6" s="68" customFormat="1" ht="15.75" customHeight="1" thickTop="1" thickBot="1" x14ac:dyDescent="0.25">
      <c r="A82" s="99" t="s">
        <v>261</v>
      </c>
      <c r="B82" s="100" t="s">
        <v>262</v>
      </c>
      <c r="C82" s="100">
        <f>C83+C84</f>
        <v>0</v>
      </c>
      <c r="D82" s="100">
        <f t="shared" ref="D82:E82" si="30">D83+D84</f>
        <v>0</v>
      </c>
      <c r="E82" s="100">
        <f t="shared" si="30"/>
        <v>0</v>
      </c>
      <c r="F82" s="95" t="e">
        <f>E82/D82*100</f>
        <v>#DIV/0!</v>
      </c>
    </row>
    <row r="83" spans="1:6" s="68" customFormat="1" ht="15.75" customHeight="1" thickTop="1" x14ac:dyDescent="0.2">
      <c r="A83" s="85" t="s">
        <v>264</v>
      </c>
      <c r="B83" s="86" t="s">
        <v>317</v>
      </c>
      <c r="C83" s="96">
        <v>0</v>
      </c>
      <c r="D83" s="96"/>
      <c r="E83" s="96"/>
      <c r="F83" s="96"/>
    </row>
    <row r="84" spans="1:6" s="68" customFormat="1" ht="15.75" customHeight="1" thickBot="1" x14ac:dyDescent="0.25">
      <c r="A84" s="85" t="s">
        <v>267</v>
      </c>
      <c r="B84" s="86" t="s">
        <v>318</v>
      </c>
      <c r="C84" s="96">
        <v>0</v>
      </c>
      <c r="D84" s="96"/>
      <c r="E84" s="96"/>
      <c r="F84" s="96"/>
    </row>
    <row r="85" spans="1:6" s="68" customFormat="1" ht="15.75" customHeight="1" thickTop="1" thickBot="1" x14ac:dyDescent="0.25">
      <c r="A85" s="99" t="s">
        <v>275</v>
      </c>
      <c r="B85" s="100" t="s">
        <v>276</v>
      </c>
      <c r="C85" s="100">
        <f>C86</f>
        <v>0</v>
      </c>
      <c r="D85" s="100">
        <f t="shared" ref="D85:E85" si="31">D86</f>
        <v>0</v>
      </c>
      <c r="E85" s="100">
        <f t="shared" si="31"/>
        <v>0</v>
      </c>
      <c r="F85" s="95" t="e">
        <f>E85/D85*100</f>
        <v>#DIV/0!</v>
      </c>
    </row>
    <row r="86" spans="1:6" s="68" customFormat="1" ht="15.75" customHeight="1" thickTop="1" thickBot="1" x14ac:dyDescent="0.25">
      <c r="A86" s="85" t="s">
        <v>279</v>
      </c>
      <c r="B86" s="86" t="s">
        <v>319</v>
      </c>
      <c r="C86" s="96">
        <v>0</v>
      </c>
      <c r="D86" s="96"/>
      <c r="E86" s="96"/>
      <c r="F86" s="96"/>
    </row>
    <row r="87" spans="1:6" s="68" customFormat="1" ht="15.75" customHeight="1" thickBot="1" x14ac:dyDescent="0.25">
      <c r="A87" s="76" t="s">
        <v>294</v>
      </c>
      <c r="B87" s="115" t="s">
        <v>295</v>
      </c>
      <c r="C87" s="111">
        <f>C88</f>
        <v>0</v>
      </c>
      <c r="D87" s="111">
        <f t="shared" ref="D87:E88" si="32">D88</f>
        <v>0</v>
      </c>
      <c r="E87" s="111">
        <f t="shared" si="32"/>
        <v>0</v>
      </c>
      <c r="F87" s="112" t="e">
        <f t="shared" ref="F87:F88" si="33">E87/D87*100</f>
        <v>#DIV/0!</v>
      </c>
    </row>
    <row r="88" spans="1:6" s="68" customFormat="1" ht="26.25" thickBot="1" x14ac:dyDescent="0.25">
      <c r="A88" s="76" t="s">
        <v>320</v>
      </c>
      <c r="B88" s="115" t="s">
        <v>321</v>
      </c>
      <c r="C88" s="120">
        <f>C89</f>
        <v>0</v>
      </c>
      <c r="D88" s="120">
        <f t="shared" si="32"/>
        <v>0</v>
      </c>
      <c r="E88" s="120">
        <f t="shared" si="32"/>
        <v>0</v>
      </c>
      <c r="F88" s="112" t="e">
        <f t="shared" si="33"/>
        <v>#DIV/0!</v>
      </c>
    </row>
    <row r="89" spans="1:6" s="68" customFormat="1" ht="15.75" customHeight="1" thickTop="1" thickBot="1" x14ac:dyDescent="0.25">
      <c r="A89" s="99" t="s">
        <v>298</v>
      </c>
      <c r="B89" s="117" t="s">
        <v>299</v>
      </c>
      <c r="C89" s="117">
        <f>C90+C91+C92</f>
        <v>0</v>
      </c>
      <c r="D89" s="117">
        <f t="shared" ref="D89:E89" si="34">D90+D91+D92</f>
        <v>0</v>
      </c>
      <c r="E89" s="117">
        <f t="shared" si="34"/>
        <v>0</v>
      </c>
      <c r="F89" s="95" t="e">
        <f>E89/D89*100</f>
        <v>#DIV/0!</v>
      </c>
    </row>
    <row r="90" spans="1:6" s="68" customFormat="1" ht="15.75" customHeight="1" thickTop="1" x14ac:dyDescent="0.2">
      <c r="A90" s="85" t="s">
        <v>300</v>
      </c>
      <c r="B90" s="86" t="s">
        <v>322</v>
      </c>
      <c r="C90" s="96">
        <v>0</v>
      </c>
      <c r="D90" s="96"/>
      <c r="E90" s="96"/>
      <c r="F90" s="96"/>
    </row>
    <row r="91" spans="1:6" s="68" customFormat="1" ht="15.75" customHeight="1" x14ac:dyDescent="0.2">
      <c r="A91" s="85" t="s">
        <v>301</v>
      </c>
      <c r="B91" s="86" t="s">
        <v>323</v>
      </c>
      <c r="C91" s="96">
        <v>0</v>
      </c>
      <c r="D91" s="96"/>
      <c r="E91" s="96"/>
      <c r="F91" s="96"/>
    </row>
    <row r="92" spans="1:6" s="68" customFormat="1" ht="15.75" customHeight="1" x14ac:dyDescent="0.2">
      <c r="A92" s="85" t="s">
        <v>302</v>
      </c>
      <c r="B92" s="86" t="s">
        <v>324</v>
      </c>
      <c r="C92" s="93">
        <v>0</v>
      </c>
      <c r="D92" s="93"/>
      <c r="E92" s="93"/>
      <c r="F92" s="121"/>
    </row>
    <row r="93" spans="1:6" ht="20.100000000000001" customHeight="1" thickBot="1" x14ac:dyDescent="0.25">
      <c r="A93" s="69" t="s">
        <v>325</v>
      </c>
      <c r="B93" s="69" t="s">
        <v>326</v>
      </c>
      <c r="C93" s="70">
        <f>C94</f>
        <v>0</v>
      </c>
      <c r="D93" s="70">
        <f t="shared" ref="D93:E96" si="35">D94</f>
        <v>0</v>
      </c>
      <c r="E93" s="70">
        <f t="shared" si="35"/>
        <v>0</v>
      </c>
      <c r="F93" s="71" t="e">
        <f>E93/D93*100</f>
        <v>#DIV/0!</v>
      </c>
    </row>
    <row r="94" spans="1:6" ht="20.100000000000001" customHeight="1" thickBot="1" x14ac:dyDescent="0.25">
      <c r="A94" s="72">
        <v>3</v>
      </c>
      <c r="B94" s="73" t="s">
        <v>327</v>
      </c>
      <c r="C94" s="74">
        <f>C95</f>
        <v>0</v>
      </c>
      <c r="D94" s="74">
        <f t="shared" si="35"/>
        <v>0</v>
      </c>
      <c r="E94" s="74">
        <f t="shared" si="35"/>
        <v>0</v>
      </c>
      <c r="F94" s="120" t="e">
        <f>E94/D94*100</f>
        <v>#DIV/0!</v>
      </c>
    </row>
    <row r="95" spans="1:6" ht="20.100000000000001" customHeight="1" thickBot="1" x14ac:dyDescent="0.25">
      <c r="A95" s="76" t="s">
        <v>244</v>
      </c>
      <c r="B95" s="77" t="s">
        <v>245</v>
      </c>
      <c r="C95" s="78">
        <f>C96</f>
        <v>0</v>
      </c>
      <c r="D95" s="78">
        <f t="shared" si="35"/>
        <v>0</v>
      </c>
      <c r="E95" s="78">
        <f t="shared" si="35"/>
        <v>0</v>
      </c>
      <c r="F95" s="120" t="e">
        <f>E95/D95*100</f>
        <v>#DIV/0!</v>
      </c>
    </row>
    <row r="96" spans="1:6" s="68" customFormat="1" ht="15.75" customHeight="1" thickTop="1" thickBot="1" x14ac:dyDescent="0.25">
      <c r="A96" s="99" t="s">
        <v>261</v>
      </c>
      <c r="B96" s="117" t="s">
        <v>262</v>
      </c>
      <c r="C96" s="117">
        <f>C97</f>
        <v>0</v>
      </c>
      <c r="D96" s="117">
        <f t="shared" si="35"/>
        <v>0</v>
      </c>
      <c r="E96" s="117">
        <f t="shared" si="35"/>
        <v>0</v>
      </c>
      <c r="F96" s="95" t="e">
        <f>E96/D96*100</f>
        <v>#DIV/0!</v>
      </c>
    </row>
    <row r="97" spans="1:6" s="68" customFormat="1" ht="15.75" customHeight="1" thickTop="1" x14ac:dyDescent="0.2">
      <c r="A97" s="85" t="s">
        <v>269</v>
      </c>
      <c r="B97" s="86" t="s">
        <v>187</v>
      </c>
      <c r="C97" s="96">
        <v>0</v>
      </c>
      <c r="D97" s="96"/>
      <c r="E97" s="96"/>
      <c r="F97" s="96"/>
    </row>
    <row r="98" spans="1:6" s="122" customFormat="1" ht="20.25" customHeight="1" x14ac:dyDescent="0.2"/>
    <row r="99" spans="1:6" s="122" customFormat="1" ht="20.25" customHeight="1" x14ac:dyDescent="0.2"/>
    <row r="100" spans="1:6" s="122" customFormat="1" ht="20.25" customHeight="1" x14ac:dyDescent="0.2"/>
    <row r="101" spans="1:6" s="122" customFormat="1" ht="20.25" customHeight="1" x14ac:dyDescent="0.2"/>
    <row r="102" spans="1:6" s="122" customFormat="1" ht="20.25" customHeight="1" x14ac:dyDescent="0.2"/>
    <row r="103" spans="1:6" s="122" customFormat="1" ht="20.25" customHeight="1" x14ac:dyDescent="0.2"/>
    <row r="104" spans="1:6" s="122" customFormat="1" ht="20.25" customHeight="1" x14ac:dyDescent="0.2"/>
    <row r="105" spans="1:6" s="122" customFormat="1" ht="20.25" customHeight="1" x14ac:dyDescent="0.2"/>
    <row r="106" spans="1:6" s="122" customFormat="1" ht="20.25" customHeight="1" x14ac:dyDescent="0.2"/>
    <row r="107" spans="1:6" s="122" customFormat="1" x14ac:dyDescent="0.2"/>
    <row r="108" spans="1:6" s="122" customFormat="1" ht="20.25" customHeight="1" x14ac:dyDescent="0.2"/>
    <row r="109" spans="1:6" s="122" customFormat="1" ht="20.25" customHeight="1" x14ac:dyDescent="0.2"/>
    <row r="110" spans="1:6" s="122" customFormat="1" ht="20.25" customHeight="1" x14ac:dyDescent="0.2"/>
    <row r="111" spans="1:6" s="122" customFormat="1" ht="51.75" customHeight="1" x14ac:dyDescent="0.2"/>
    <row r="112" spans="1:6" s="122" customFormat="1" ht="20.25" customHeight="1" x14ac:dyDescent="0.2"/>
    <row r="113" s="122" customFormat="1" ht="20.25" customHeight="1" x14ac:dyDescent="0.2"/>
    <row r="114" s="122" customFormat="1" ht="20.25" customHeight="1" x14ac:dyDescent="0.2"/>
    <row r="115" s="122" customFormat="1" ht="20.25" customHeight="1" x14ac:dyDescent="0.2"/>
    <row r="116" s="122" customFormat="1" ht="20.25" customHeight="1" x14ac:dyDescent="0.2"/>
    <row r="117" s="122" customFormat="1" ht="20.25" customHeight="1" x14ac:dyDescent="0.2"/>
    <row r="118" s="122" customFormat="1" ht="20.25" customHeight="1" x14ac:dyDescent="0.2"/>
    <row r="119" s="122" customFormat="1" ht="20.25" customHeight="1" x14ac:dyDescent="0.2"/>
    <row r="120" s="122" customFormat="1" ht="20.25" customHeight="1" x14ac:dyDescent="0.2"/>
    <row r="121" s="122" customFormat="1" ht="20.25" customHeight="1" x14ac:dyDescent="0.2"/>
    <row r="122" s="122" customFormat="1" ht="20.25" customHeight="1" x14ac:dyDescent="0.2"/>
    <row r="123" s="122" customFormat="1" ht="20.25" customHeight="1" x14ac:dyDescent="0.2"/>
    <row r="124" s="122" customFormat="1" ht="20.25" customHeight="1" x14ac:dyDescent="0.2"/>
    <row r="125" s="122" customFormat="1" ht="20.25" customHeight="1" x14ac:dyDescent="0.2"/>
    <row r="126" s="122" customFormat="1" ht="20.25" customHeight="1" x14ac:dyDescent="0.2"/>
    <row r="127" s="122" customFormat="1" ht="20.25" customHeight="1" x14ac:dyDescent="0.2"/>
    <row r="128" s="122" customFormat="1" ht="20.25" customHeight="1" x14ac:dyDescent="0.2"/>
    <row r="129" s="122" customFormat="1" ht="20.25" customHeight="1" x14ac:dyDescent="0.2"/>
    <row r="130" s="122" customFormat="1" ht="20.25" customHeight="1" x14ac:dyDescent="0.2"/>
    <row r="131" s="122" customFormat="1" ht="20.25" customHeight="1" x14ac:dyDescent="0.2"/>
    <row r="132" s="122" customFormat="1" ht="20.25" customHeight="1" x14ac:dyDescent="0.2"/>
    <row r="133" s="122" customFormat="1" ht="20.25" customHeight="1" x14ac:dyDescent="0.2"/>
    <row r="134" s="122" customFormat="1" ht="20.25" customHeight="1" x14ac:dyDescent="0.2"/>
    <row r="135" s="122" customFormat="1" ht="20.25" customHeight="1" x14ac:dyDescent="0.2"/>
    <row r="136" s="122" customFormat="1" ht="20.25" customHeight="1" x14ac:dyDescent="0.2"/>
    <row r="137" s="122" customFormat="1" ht="20.25" customHeight="1" x14ac:dyDescent="0.2"/>
    <row r="138" s="122" customFormat="1" ht="20.25" customHeight="1" x14ac:dyDescent="0.2"/>
    <row r="139" s="122" customFormat="1" ht="20.25" customHeight="1" x14ac:dyDescent="0.2"/>
    <row r="140" s="122" customFormat="1" ht="20.25" customHeight="1" x14ac:dyDescent="0.2"/>
    <row r="141" s="122" customFormat="1" ht="20.25" customHeight="1" x14ac:dyDescent="0.2"/>
    <row r="142" s="122" customFormat="1" ht="20.25" customHeight="1" x14ac:dyDescent="0.2"/>
    <row r="143" s="122" customFormat="1" ht="20.25" customHeight="1" x14ac:dyDescent="0.2"/>
    <row r="144" s="122" customFormat="1" ht="20.25" customHeight="1" x14ac:dyDescent="0.2"/>
    <row r="145" s="122" customFormat="1" ht="20.25" customHeight="1" x14ac:dyDescent="0.2"/>
    <row r="146" s="122" customFormat="1" ht="20.25" customHeight="1" x14ac:dyDescent="0.2"/>
    <row r="147" s="122" customFormat="1" ht="20.25" customHeight="1" x14ac:dyDescent="0.2"/>
    <row r="148" s="122" customFormat="1" ht="20.25" customHeight="1" x14ac:dyDescent="0.2"/>
    <row r="149" s="122" customFormat="1" ht="20.25" customHeight="1" x14ac:dyDescent="0.2"/>
    <row r="150" s="122" customFormat="1" ht="20.25" customHeight="1" x14ac:dyDescent="0.2"/>
    <row r="151" s="122" customFormat="1" ht="20.25" customHeight="1" x14ac:dyDescent="0.2"/>
    <row r="152" s="122" customFormat="1" ht="20.25" customHeight="1" x14ac:dyDescent="0.2"/>
    <row r="153" s="122" customFormat="1" ht="20.25" customHeight="1" x14ac:dyDescent="0.2"/>
    <row r="154" s="122" customFormat="1" ht="20.25" customHeight="1" x14ac:dyDescent="0.2"/>
    <row r="155" s="122" customFormat="1" ht="20.25" customHeight="1" x14ac:dyDescent="0.2"/>
    <row r="156" s="122" customFormat="1" ht="20.25" customHeight="1" x14ac:dyDescent="0.2"/>
    <row r="157" s="122" customFormat="1" ht="20.25" customHeight="1" x14ac:dyDescent="0.2"/>
    <row r="158" s="122" customFormat="1" ht="20.25" customHeight="1" x14ac:dyDescent="0.2"/>
    <row r="159" s="122" customFormat="1" ht="20.25" customHeight="1" x14ac:dyDescent="0.2"/>
    <row r="160" s="122" customFormat="1" ht="20.25" customHeight="1" x14ac:dyDescent="0.2"/>
    <row r="161" s="122" customFormat="1" ht="20.25" customHeight="1" x14ac:dyDescent="0.2"/>
    <row r="162" s="122" customFormat="1" ht="20.25" customHeight="1" x14ac:dyDescent="0.2"/>
    <row r="163" s="122" customFormat="1" ht="20.25" customHeight="1" x14ac:dyDescent="0.2"/>
    <row r="164" s="122" customFormat="1" ht="20.25" customHeight="1" x14ac:dyDescent="0.2"/>
    <row r="165" s="122" customFormat="1" ht="20.25" customHeight="1" x14ac:dyDescent="0.2"/>
    <row r="166" s="122" customFormat="1" ht="20.25" customHeight="1" x14ac:dyDescent="0.2"/>
    <row r="167" s="122" customFormat="1" ht="20.25" customHeight="1" x14ac:dyDescent="0.2"/>
    <row r="168" s="122" customFormat="1" ht="20.25" customHeight="1" x14ac:dyDescent="0.2"/>
    <row r="169" s="122" customFormat="1" ht="20.25" customHeight="1" x14ac:dyDescent="0.2"/>
    <row r="170" s="122" customFormat="1" ht="20.25" customHeight="1" x14ac:dyDescent="0.2"/>
    <row r="171" s="122" customFormat="1" ht="20.25" customHeight="1" x14ac:dyDescent="0.2"/>
    <row r="172" s="122" customFormat="1" ht="20.25" customHeight="1" x14ac:dyDescent="0.2"/>
    <row r="173" s="122" customFormat="1" ht="20.25" customHeight="1" x14ac:dyDescent="0.2"/>
    <row r="174" s="122" customFormat="1" ht="20.25" customHeight="1" x14ac:dyDescent="0.2"/>
    <row r="175" s="122" customFormat="1" ht="20.25" customHeight="1" x14ac:dyDescent="0.2"/>
    <row r="176" s="122" customFormat="1" ht="20.25" customHeight="1" x14ac:dyDescent="0.2"/>
    <row r="177" s="122" customFormat="1" ht="20.25" customHeight="1" x14ac:dyDescent="0.2"/>
    <row r="178" s="122" customFormat="1" ht="20.25" customHeight="1" x14ac:dyDescent="0.2"/>
    <row r="179" s="122" customFormat="1" ht="20.25" customHeight="1" x14ac:dyDescent="0.2"/>
    <row r="180" s="122" customFormat="1" ht="20.25" customHeight="1" x14ac:dyDescent="0.2"/>
    <row r="181" s="122" customFormat="1" ht="20.25" customHeight="1" x14ac:dyDescent="0.2"/>
    <row r="182" s="122" customFormat="1" ht="20.25" customHeight="1" x14ac:dyDescent="0.2"/>
    <row r="183" s="122" customFormat="1" ht="20.25" customHeight="1" x14ac:dyDescent="0.2"/>
    <row r="184" s="122" customFormat="1" x14ac:dyDescent="0.2"/>
    <row r="185" s="122" customFormat="1" x14ac:dyDescent="0.2"/>
    <row r="186" s="122" customFormat="1" x14ac:dyDescent="0.2"/>
    <row r="187" s="122" customFormat="1" x14ac:dyDescent="0.2"/>
    <row r="188" s="122" customFormat="1" x14ac:dyDescent="0.2"/>
    <row r="189" s="122" customFormat="1" x14ac:dyDescent="0.2"/>
    <row r="190" s="122" customFormat="1" x14ac:dyDescent="0.2"/>
    <row r="191" s="122" customFormat="1" x14ac:dyDescent="0.2"/>
    <row r="192" s="122" customFormat="1" x14ac:dyDescent="0.2"/>
    <row r="193" s="122" customFormat="1" x14ac:dyDescent="0.2"/>
    <row r="194" s="122" customFormat="1" x14ac:dyDescent="0.2"/>
    <row r="195" s="122" customFormat="1" x14ac:dyDescent="0.2"/>
    <row r="196" s="122" customFormat="1" x14ac:dyDescent="0.2"/>
    <row r="197" s="122" customFormat="1" x14ac:dyDescent="0.2"/>
    <row r="198" s="122" customFormat="1" x14ac:dyDescent="0.2"/>
    <row r="199" s="122" customFormat="1" x14ac:dyDescent="0.2"/>
    <row r="200" s="122" customFormat="1" x14ac:dyDescent="0.2"/>
    <row r="201" s="122" customFormat="1" x14ac:dyDescent="0.2"/>
    <row r="202" s="122" customFormat="1" x14ac:dyDescent="0.2"/>
    <row r="203" s="122" customFormat="1" x14ac:dyDescent="0.2"/>
    <row r="204" s="122" customFormat="1" x14ac:dyDescent="0.2"/>
    <row r="205" s="122" customFormat="1" x14ac:dyDescent="0.2"/>
    <row r="206" s="122" customFormat="1" x14ac:dyDescent="0.2"/>
    <row r="207" s="122" customFormat="1" x14ac:dyDescent="0.2"/>
    <row r="208" s="122" customFormat="1" x14ac:dyDescent="0.2"/>
    <row r="209" s="122" customFormat="1" x14ac:dyDescent="0.2"/>
    <row r="210" s="122" customFormat="1" x14ac:dyDescent="0.2"/>
    <row r="211" s="122" customFormat="1" x14ac:dyDescent="0.2"/>
    <row r="212" s="122" customFormat="1" x14ac:dyDescent="0.2"/>
    <row r="213" s="122" customFormat="1" x14ac:dyDescent="0.2"/>
    <row r="214" s="122" customFormat="1" x14ac:dyDescent="0.2"/>
    <row r="215" s="122" customFormat="1" x14ac:dyDescent="0.2"/>
    <row r="216" s="122" customFormat="1" x14ac:dyDescent="0.2"/>
    <row r="217" s="122" customFormat="1" x14ac:dyDescent="0.2"/>
    <row r="218" s="122" customFormat="1" x14ac:dyDescent="0.2"/>
    <row r="219" s="122" customFormat="1" x14ac:dyDescent="0.2"/>
    <row r="220" s="122" customFormat="1" x14ac:dyDescent="0.2"/>
    <row r="221" s="122" customFormat="1" x14ac:dyDescent="0.2"/>
    <row r="222" s="122" customFormat="1" x14ac:dyDescent="0.2"/>
    <row r="223" s="122" customFormat="1" x14ac:dyDescent="0.2"/>
    <row r="224" s="122" customFormat="1" x14ac:dyDescent="0.2"/>
    <row r="225" s="122" customFormat="1" x14ac:dyDescent="0.2"/>
    <row r="226" s="122" customFormat="1" x14ac:dyDescent="0.2"/>
    <row r="227" s="122" customFormat="1" x14ac:dyDescent="0.2"/>
    <row r="228" s="122" customFormat="1" x14ac:dyDescent="0.2"/>
    <row r="229" s="122" customFormat="1" x14ac:dyDescent="0.2"/>
    <row r="230" s="122" customFormat="1" x14ac:dyDescent="0.2"/>
    <row r="231" s="122" customFormat="1" x14ac:dyDescent="0.2"/>
    <row r="232" s="122" customFormat="1" x14ac:dyDescent="0.2"/>
    <row r="233" s="122" customFormat="1" x14ac:dyDescent="0.2"/>
    <row r="234" s="122" customFormat="1" x14ac:dyDescent="0.2"/>
    <row r="235" s="122" customFormat="1" x14ac:dyDescent="0.2"/>
    <row r="236" s="122" customFormat="1" x14ac:dyDescent="0.2"/>
    <row r="237" s="122" customFormat="1" x14ac:dyDescent="0.2"/>
    <row r="238" s="122" customFormat="1" x14ac:dyDescent="0.2"/>
    <row r="239" s="122" customFormat="1" x14ac:dyDescent="0.2"/>
    <row r="240" s="122" customFormat="1" x14ac:dyDescent="0.2"/>
    <row r="241" s="122" customFormat="1" x14ac:dyDescent="0.2"/>
    <row r="242" s="122" customFormat="1" x14ac:dyDescent="0.2"/>
    <row r="243" s="122" customFormat="1" x14ac:dyDescent="0.2"/>
    <row r="244" s="122" customFormat="1" x14ac:dyDescent="0.2"/>
    <row r="245" s="122" customFormat="1" x14ac:dyDescent="0.2"/>
    <row r="246" s="122" customFormat="1" x14ac:dyDescent="0.2"/>
    <row r="247" s="122" customFormat="1" x14ac:dyDescent="0.2"/>
    <row r="248" s="122" customFormat="1" x14ac:dyDescent="0.2"/>
    <row r="249" s="122" customFormat="1" x14ac:dyDescent="0.2"/>
    <row r="250" s="122" customFormat="1" x14ac:dyDescent="0.2"/>
    <row r="251" s="122" customFormat="1" x14ac:dyDescent="0.2"/>
    <row r="252" s="122" customFormat="1" x14ac:dyDescent="0.2"/>
    <row r="253" s="122" customFormat="1" x14ac:dyDescent="0.2"/>
    <row r="254" s="122" customFormat="1" x14ac:dyDescent="0.2"/>
    <row r="255" s="122" customFormat="1" x14ac:dyDescent="0.2"/>
    <row r="256" s="122" customFormat="1" x14ac:dyDescent="0.2"/>
    <row r="257" s="122" customFormat="1" x14ac:dyDescent="0.2"/>
    <row r="258" s="122" customFormat="1" x14ac:dyDescent="0.2"/>
    <row r="259" s="122" customFormat="1" x14ac:dyDescent="0.2"/>
    <row r="260" s="122" customFormat="1" x14ac:dyDescent="0.2"/>
    <row r="261" s="122" customFormat="1" x14ac:dyDescent="0.2"/>
    <row r="262" s="122" customFormat="1" x14ac:dyDescent="0.2"/>
    <row r="263" s="122" customFormat="1" x14ac:dyDescent="0.2"/>
    <row r="264" s="122" customFormat="1" x14ac:dyDescent="0.2"/>
    <row r="265" s="122" customFormat="1" x14ac:dyDescent="0.2"/>
    <row r="266" s="122" customFormat="1" x14ac:dyDescent="0.2"/>
    <row r="267" s="122" customFormat="1" x14ac:dyDescent="0.2"/>
    <row r="268" s="122" customFormat="1" x14ac:dyDescent="0.2"/>
    <row r="269" s="122" customFormat="1" x14ac:dyDescent="0.2"/>
    <row r="270" s="122" customFormat="1" x14ac:dyDescent="0.2"/>
    <row r="271" s="122" customFormat="1" x14ac:dyDescent="0.2"/>
    <row r="272" s="122" customFormat="1" x14ac:dyDescent="0.2"/>
    <row r="273" s="122" customFormat="1" x14ac:dyDescent="0.2"/>
    <row r="274" s="122" customFormat="1" x14ac:dyDescent="0.2"/>
    <row r="275" s="122" customFormat="1" x14ac:dyDescent="0.2"/>
    <row r="276" s="122" customFormat="1" x14ac:dyDescent="0.2"/>
    <row r="277" s="122" customFormat="1" x14ac:dyDescent="0.2"/>
    <row r="278" s="122" customFormat="1" x14ac:dyDescent="0.2"/>
    <row r="279" s="122" customFormat="1" x14ac:dyDescent="0.2"/>
    <row r="280" s="122" customFormat="1" x14ac:dyDescent="0.2"/>
    <row r="281" s="122" customFormat="1" x14ac:dyDescent="0.2"/>
    <row r="282" s="122" customFormat="1" x14ac:dyDescent="0.2"/>
    <row r="283" s="122" customFormat="1" x14ac:dyDescent="0.2"/>
    <row r="284" s="122" customFormat="1" x14ac:dyDescent="0.2"/>
    <row r="285" s="122" customFormat="1" x14ac:dyDescent="0.2"/>
    <row r="286" s="122" customFormat="1" x14ac:dyDescent="0.2"/>
    <row r="287" s="122" customFormat="1" x14ac:dyDescent="0.2"/>
    <row r="288" s="122" customFormat="1" x14ac:dyDescent="0.2"/>
    <row r="289" s="122" customFormat="1" x14ac:dyDescent="0.2"/>
    <row r="290" s="122" customFormat="1" x14ac:dyDescent="0.2"/>
    <row r="291" s="122" customFormat="1" x14ac:dyDescent="0.2"/>
    <row r="292" s="122" customFormat="1" x14ac:dyDescent="0.2"/>
    <row r="293" s="122" customFormat="1" x14ac:dyDescent="0.2"/>
    <row r="294" s="122" customFormat="1" x14ac:dyDescent="0.2"/>
    <row r="295" s="122" customFormat="1" x14ac:dyDescent="0.2"/>
    <row r="296" s="122" customFormat="1" x14ac:dyDescent="0.2"/>
    <row r="297" s="122" customFormat="1" x14ac:dyDescent="0.2"/>
    <row r="298" s="122" customFormat="1" x14ac:dyDescent="0.2"/>
    <row r="299" s="122" customFormat="1" x14ac:dyDescent="0.2"/>
    <row r="300" s="122" customFormat="1" x14ac:dyDescent="0.2"/>
    <row r="301" s="122" customFormat="1" x14ac:dyDescent="0.2"/>
    <row r="302" s="122" customFormat="1" x14ac:dyDescent="0.2"/>
    <row r="303" s="122" customFormat="1" x14ac:dyDescent="0.2"/>
    <row r="304" s="122" customFormat="1" x14ac:dyDescent="0.2"/>
    <row r="305" s="122" customFormat="1" x14ac:dyDescent="0.2"/>
    <row r="306" s="122" customFormat="1" x14ac:dyDescent="0.2"/>
    <row r="307" s="122" customFormat="1" x14ac:dyDescent="0.2"/>
    <row r="308" s="122" customFormat="1" x14ac:dyDescent="0.2"/>
    <row r="309" s="122" customFormat="1" x14ac:dyDescent="0.2"/>
    <row r="310" s="122" customFormat="1" x14ac:dyDescent="0.2"/>
    <row r="311" s="122" customFormat="1" x14ac:dyDescent="0.2"/>
    <row r="312" s="122" customFormat="1" x14ac:dyDescent="0.2"/>
    <row r="313" s="122" customFormat="1" x14ac:dyDescent="0.2"/>
    <row r="314" s="122" customFormat="1" x14ac:dyDescent="0.2"/>
    <row r="315" s="122" customFormat="1" x14ac:dyDescent="0.2"/>
    <row r="316" s="122" customFormat="1" x14ac:dyDescent="0.2"/>
    <row r="317" s="122" customFormat="1" x14ac:dyDescent="0.2"/>
    <row r="318" s="122" customFormat="1" x14ac:dyDescent="0.2"/>
    <row r="319" s="122" customFormat="1" x14ac:dyDescent="0.2"/>
    <row r="320" s="122" customFormat="1" x14ac:dyDescent="0.2"/>
    <row r="321" s="122" customFormat="1" x14ac:dyDescent="0.2"/>
    <row r="322" s="122" customFormat="1" x14ac:dyDescent="0.2"/>
    <row r="323" s="122" customFormat="1" x14ac:dyDescent="0.2"/>
    <row r="324" s="122" customFormat="1" x14ac:dyDescent="0.2"/>
    <row r="325" s="122" customFormat="1" x14ac:dyDescent="0.2"/>
    <row r="326" s="122" customFormat="1" x14ac:dyDescent="0.2"/>
    <row r="327" s="122" customFormat="1" x14ac:dyDescent="0.2"/>
    <row r="328" s="122" customFormat="1" x14ac:dyDescent="0.2"/>
    <row r="329" s="122" customFormat="1" x14ac:dyDescent="0.2"/>
    <row r="330" s="122" customFormat="1" x14ac:dyDescent="0.2"/>
    <row r="331" s="122" customFormat="1" x14ac:dyDescent="0.2"/>
    <row r="332" s="122" customFormat="1" x14ac:dyDescent="0.2"/>
    <row r="333" s="122" customFormat="1" x14ac:dyDescent="0.2"/>
    <row r="334" s="122" customFormat="1" x14ac:dyDescent="0.2"/>
    <row r="335" s="122" customFormat="1" x14ac:dyDescent="0.2"/>
    <row r="336" s="122" customFormat="1" x14ac:dyDescent="0.2"/>
    <row r="337" s="122" customFormat="1" x14ac:dyDescent="0.2"/>
    <row r="338" s="122" customFormat="1" x14ac:dyDescent="0.2"/>
    <row r="339" s="122" customFormat="1" x14ac:dyDescent="0.2"/>
    <row r="340" s="122" customFormat="1" x14ac:dyDescent="0.2"/>
    <row r="341" s="122" customFormat="1" x14ac:dyDescent="0.2"/>
    <row r="342" s="122" customFormat="1" x14ac:dyDescent="0.2"/>
    <row r="343" s="122" customFormat="1" x14ac:dyDescent="0.2"/>
    <row r="344" s="122" customFormat="1" x14ac:dyDescent="0.2"/>
    <row r="345" s="122" customFormat="1" x14ac:dyDescent="0.2"/>
    <row r="346" s="122" customFormat="1" x14ac:dyDescent="0.2"/>
    <row r="347" s="122" customFormat="1" x14ac:dyDescent="0.2"/>
    <row r="348" s="122" customFormat="1" x14ac:dyDescent="0.2"/>
    <row r="349" s="122" customFormat="1" x14ac:dyDescent="0.2"/>
    <row r="350" s="122" customFormat="1" x14ac:dyDescent="0.2"/>
    <row r="351" s="122" customFormat="1" x14ac:dyDescent="0.2"/>
    <row r="352" s="122" customFormat="1" x14ac:dyDescent="0.2"/>
    <row r="353" s="122" customFormat="1" x14ac:dyDescent="0.2"/>
    <row r="354" s="122" customFormat="1" x14ac:dyDescent="0.2"/>
    <row r="355" s="122" customFormat="1" x14ac:dyDescent="0.2"/>
    <row r="356" s="122" customFormat="1" x14ac:dyDescent="0.2"/>
    <row r="357" s="122" customFormat="1" x14ac:dyDescent="0.2"/>
    <row r="358" s="122" customFormat="1" x14ac:dyDescent="0.2"/>
    <row r="359" s="122" customFormat="1" x14ac:dyDescent="0.2"/>
    <row r="360" s="122" customFormat="1" x14ac:dyDescent="0.2"/>
    <row r="361" s="122" customFormat="1" x14ac:dyDescent="0.2"/>
    <row r="362" s="122" customFormat="1" x14ac:dyDescent="0.2"/>
    <row r="363" s="122" customFormat="1" x14ac:dyDescent="0.2"/>
    <row r="364" s="122" customFormat="1" x14ac:dyDescent="0.2"/>
    <row r="365" s="122" customFormat="1" x14ac:dyDescent="0.2"/>
    <row r="366" s="122" customFormat="1" x14ac:dyDescent="0.2"/>
    <row r="367" s="122" customFormat="1" x14ac:dyDescent="0.2"/>
    <row r="368" s="122" customFormat="1" x14ac:dyDescent="0.2"/>
    <row r="369" s="122" customFormat="1" x14ac:dyDescent="0.2"/>
    <row r="370" s="122" customFormat="1" x14ac:dyDescent="0.2"/>
    <row r="371" s="122" customFormat="1" x14ac:dyDescent="0.2"/>
    <row r="372" s="122" customFormat="1" x14ac:dyDescent="0.2"/>
    <row r="373" s="122" customFormat="1" x14ac:dyDescent="0.2"/>
    <row r="374" s="122" customFormat="1" x14ac:dyDescent="0.2"/>
    <row r="375" s="122" customFormat="1" x14ac:dyDescent="0.2"/>
    <row r="376" s="122" customFormat="1" x14ac:dyDescent="0.2"/>
    <row r="377" s="122" customFormat="1" x14ac:dyDescent="0.2"/>
    <row r="378" s="122" customFormat="1" x14ac:dyDescent="0.2"/>
    <row r="379" s="122" customFormat="1" x14ac:dyDescent="0.2"/>
    <row r="380" s="122" customFormat="1" x14ac:dyDescent="0.2"/>
    <row r="381" s="122" customFormat="1" x14ac:dyDescent="0.2"/>
    <row r="382" s="122" customFormat="1" x14ac:dyDescent="0.2"/>
    <row r="383" s="122" customFormat="1" x14ac:dyDescent="0.2"/>
    <row r="384" s="122" customFormat="1" x14ac:dyDescent="0.2"/>
    <row r="385" s="122" customFormat="1" x14ac:dyDescent="0.2"/>
    <row r="386" s="122" customFormat="1" x14ac:dyDescent="0.2"/>
    <row r="387" s="122" customFormat="1" x14ac:dyDescent="0.2"/>
    <row r="388" s="122" customFormat="1" x14ac:dyDescent="0.2"/>
    <row r="389" s="122" customFormat="1" x14ac:dyDescent="0.2"/>
    <row r="390" s="122" customFormat="1" x14ac:dyDescent="0.2"/>
    <row r="391" s="122" customFormat="1" x14ac:dyDescent="0.2"/>
    <row r="392" s="122" customFormat="1" x14ac:dyDescent="0.2"/>
    <row r="393" s="122" customFormat="1" x14ac:dyDescent="0.2"/>
    <row r="394" s="122" customFormat="1" x14ac:dyDescent="0.2"/>
    <row r="395" s="122" customFormat="1" x14ac:dyDescent="0.2"/>
    <row r="396" s="122" customFormat="1" x14ac:dyDescent="0.2"/>
    <row r="397" s="122" customFormat="1" x14ac:dyDescent="0.2"/>
    <row r="398" s="122" customFormat="1" x14ac:dyDescent="0.2"/>
    <row r="399" s="122" customFormat="1" x14ac:dyDescent="0.2"/>
    <row r="400" s="122" customFormat="1" x14ac:dyDescent="0.2"/>
    <row r="401" s="122" customFormat="1" x14ac:dyDescent="0.2"/>
    <row r="402" s="122" customFormat="1" x14ac:dyDescent="0.2"/>
    <row r="403" s="122" customFormat="1" x14ac:dyDescent="0.2"/>
    <row r="404" s="122" customFormat="1" x14ac:dyDescent="0.2"/>
    <row r="405" s="122" customFormat="1" x14ac:dyDescent="0.2"/>
    <row r="406" s="122" customFormat="1" x14ac:dyDescent="0.2"/>
    <row r="407" s="122" customFormat="1" x14ac:dyDescent="0.2"/>
    <row r="408" s="122" customFormat="1" x14ac:dyDescent="0.2"/>
    <row r="409" s="122" customFormat="1" x14ac:dyDescent="0.2"/>
    <row r="410" s="122" customFormat="1" x14ac:dyDescent="0.2"/>
    <row r="411" s="122" customFormat="1" x14ac:dyDescent="0.2"/>
    <row r="412" s="122" customFormat="1" x14ac:dyDescent="0.2"/>
    <row r="413" s="122" customFormat="1" x14ac:dyDescent="0.2"/>
    <row r="414" s="122" customFormat="1" x14ac:dyDescent="0.2"/>
    <row r="415" s="122" customFormat="1" x14ac:dyDescent="0.2"/>
    <row r="416" s="122" customFormat="1" x14ac:dyDescent="0.2"/>
    <row r="417" s="122" customFormat="1" x14ac:dyDescent="0.2"/>
    <row r="418" s="122" customFormat="1" x14ac:dyDescent="0.2"/>
    <row r="419" s="122" customFormat="1" x14ac:dyDescent="0.2"/>
    <row r="420" s="122" customFormat="1" x14ac:dyDescent="0.2"/>
    <row r="421" s="122" customFormat="1" x14ac:dyDescent="0.2"/>
    <row r="422" s="122" customFormat="1" x14ac:dyDescent="0.2"/>
    <row r="423" s="122" customFormat="1" x14ac:dyDescent="0.2"/>
    <row r="424" s="122" customFormat="1" x14ac:dyDescent="0.2"/>
    <row r="425" s="122" customFormat="1" x14ac:dyDescent="0.2"/>
    <row r="426" s="122" customFormat="1" x14ac:dyDescent="0.2"/>
    <row r="427" s="122" customFormat="1" x14ac:dyDescent="0.2"/>
    <row r="428" s="122" customFormat="1" x14ac:dyDescent="0.2"/>
    <row r="429" s="122" customFormat="1" x14ac:dyDescent="0.2"/>
    <row r="430" s="122" customFormat="1" x14ac:dyDescent="0.2"/>
    <row r="431" s="122" customFormat="1" x14ac:dyDescent="0.2"/>
    <row r="432" s="122" customFormat="1" x14ac:dyDescent="0.2"/>
    <row r="433" s="122" customFormat="1" x14ac:dyDescent="0.2"/>
    <row r="434" s="122" customFormat="1" x14ac:dyDescent="0.2"/>
    <row r="435" s="122" customFormat="1" x14ac:dyDescent="0.2"/>
    <row r="436" s="122" customFormat="1" x14ac:dyDescent="0.2"/>
    <row r="437" s="122" customFormat="1" x14ac:dyDescent="0.2"/>
    <row r="438" s="122" customFormat="1" x14ac:dyDescent="0.2"/>
    <row r="439" s="122" customFormat="1" x14ac:dyDescent="0.2"/>
    <row r="440" s="122" customFormat="1" x14ac:dyDescent="0.2"/>
    <row r="441" s="122" customFormat="1" x14ac:dyDescent="0.2"/>
    <row r="442" s="122" customFormat="1" x14ac:dyDescent="0.2"/>
    <row r="443" s="122" customFormat="1" x14ac:dyDescent="0.2"/>
    <row r="444" s="122" customFormat="1" x14ac:dyDescent="0.2"/>
    <row r="445" s="122" customFormat="1" x14ac:dyDescent="0.2"/>
    <row r="446" s="122" customFormat="1" x14ac:dyDescent="0.2"/>
    <row r="447" s="122" customFormat="1" x14ac:dyDescent="0.2"/>
    <row r="448" s="122" customFormat="1" x14ac:dyDescent="0.2"/>
    <row r="449" s="122" customFormat="1" x14ac:dyDescent="0.2"/>
    <row r="450" s="122" customFormat="1" x14ac:dyDescent="0.2"/>
    <row r="451" s="122" customFormat="1" x14ac:dyDescent="0.2"/>
    <row r="452" s="122" customFormat="1" x14ac:dyDescent="0.2"/>
    <row r="453" s="122" customFormat="1" x14ac:dyDescent="0.2"/>
    <row r="454" s="122" customFormat="1" x14ac:dyDescent="0.2"/>
    <row r="455" s="122" customFormat="1" x14ac:dyDescent="0.2"/>
    <row r="456" s="122" customFormat="1" x14ac:dyDescent="0.2"/>
    <row r="457" s="122" customFormat="1" x14ac:dyDescent="0.2"/>
    <row r="458" s="122" customFormat="1" x14ac:dyDescent="0.2"/>
    <row r="459" s="122" customFormat="1" x14ac:dyDescent="0.2"/>
    <row r="460" s="122" customFormat="1" x14ac:dyDescent="0.2"/>
    <row r="461" s="122" customFormat="1" x14ac:dyDescent="0.2"/>
    <row r="462" s="122" customFormat="1" x14ac:dyDescent="0.2"/>
    <row r="463" s="122" customFormat="1" x14ac:dyDescent="0.2"/>
    <row r="464" s="122" customFormat="1" x14ac:dyDescent="0.2"/>
    <row r="465" s="122" customFormat="1" x14ac:dyDescent="0.2"/>
    <row r="466" s="122" customFormat="1" x14ac:dyDescent="0.2"/>
    <row r="467" s="122" customFormat="1" x14ac:dyDescent="0.2"/>
    <row r="468" s="122" customFormat="1" x14ac:dyDescent="0.2"/>
    <row r="469" s="122" customFormat="1" x14ac:dyDescent="0.2"/>
    <row r="470" s="122" customFormat="1" x14ac:dyDescent="0.2"/>
    <row r="471" s="122" customFormat="1" x14ac:dyDescent="0.2"/>
    <row r="472" s="122" customFormat="1" x14ac:dyDescent="0.2"/>
    <row r="473" s="122" customFormat="1" x14ac:dyDescent="0.2"/>
    <row r="474" s="122" customFormat="1" x14ac:dyDescent="0.2"/>
    <row r="475" s="122" customFormat="1" x14ac:dyDescent="0.2"/>
    <row r="476" s="122" customFormat="1" x14ac:dyDescent="0.2"/>
    <row r="477" s="122" customFormat="1" x14ac:dyDescent="0.2"/>
    <row r="478" s="122" customFormat="1" x14ac:dyDescent="0.2"/>
    <row r="479" s="122" customFormat="1" x14ac:dyDescent="0.2"/>
    <row r="480" s="122" customFormat="1" x14ac:dyDescent="0.2"/>
    <row r="481" s="122" customFormat="1" x14ac:dyDescent="0.2"/>
    <row r="482" s="122" customFormat="1" x14ac:dyDescent="0.2"/>
    <row r="483" s="122" customFormat="1" x14ac:dyDescent="0.2"/>
    <row r="484" s="122" customFormat="1" x14ac:dyDescent="0.2"/>
    <row r="485" s="122" customFormat="1" x14ac:dyDescent="0.2"/>
    <row r="486" s="122" customFormat="1" x14ac:dyDescent="0.2"/>
    <row r="487" s="122" customFormat="1" x14ac:dyDescent="0.2"/>
    <row r="488" s="122" customFormat="1" x14ac:dyDescent="0.2"/>
    <row r="489" s="122" customFormat="1" x14ac:dyDescent="0.2"/>
    <row r="490" s="122" customFormat="1" x14ac:dyDescent="0.2"/>
    <row r="491" s="122" customFormat="1" x14ac:dyDescent="0.2"/>
    <row r="492" s="122" customFormat="1" x14ac:dyDescent="0.2"/>
    <row r="493" s="122" customFormat="1" x14ac:dyDescent="0.2"/>
    <row r="494" s="122" customFormat="1" x14ac:dyDescent="0.2"/>
    <row r="495" s="122" customFormat="1" x14ac:dyDescent="0.2"/>
    <row r="496" s="122" customFormat="1" x14ac:dyDescent="0.2"/>
    <row r="497" s="122" customFormat="1" x14ac:dyDescent="0.2"/>
    <row r="498" s="122" customFormat="1" x14ac:dyDescent="0.2"/>
    <row r="499" s="122" customFormat="1" x14ac:dyDescent="0.2"/>
    <row r="500" s="122" customFormat="1" x14ac:dyDescent="0.2"/>
    <row r="501" s="122" customFormat="1" x14ac:dyDescent="0.2"/>
    <row r="502" s="122" customFormat="1" x14ac:dyDescent="0.2"/>
    <row r="503" s="122" customFormat="1" x14ac:dyDescent="0.2"/>
    <row r="504" s="122" customFormat="1" x14ac:dyDescent="0.2"/>
    <row r="505" s="122" customFormat="1" x14ac:dyDescent="0.2"/>
    <row r="506" s="122" customFormat="1" x14ac:dyDescent="0.2"/>
    <row r="507" s="122" customFormat="1" x14ac:dyDescent="0.2"/>
    <row r="508" s="122" customFormat="1" x14ac:dyDescent="0.2"/>
    <row r="509" s="122" customFormat="1" x14ac:dyDescent="0.2"/>
    <row r="510" s="122" customFormat="1" x14ac:dyDescent="0.2"/>
    <row r="511" s="122" customFormat="1" x14ac:dyDescent="0.2"/>
    <row r="512" s="122" customFormat="1" x14ac:dyDescent="0.2"/>
    <row r="513" s="122" customFormat="1" x14ac:dyDescent="0.2"/>
    <row r="514" s="122" customFormat="1" x14ac:dyDescent="0.2"/>
    <row r="515" s="122" customFormat="1" x14ac:dyDescent="0.2"/>
    <row r="516" s="122" customFormat="1" x14ac:dyDescent="0.2"/>
    <row r="517" s="122" customFormat="1" x14ac:dyDescent="0.2"/>
    <row r="518" s="122" customFormat="1" x14ac:dyDescent="0.2"/>
    <row r="519" s="122" customFormat="1" x14ac:dyDescent="0.2"/>
    <row r="520" s="122" customFormat="1" x14ac:dyDescent="0.2"/>
    <row r="521" s="122" customFormat="1" x14ac:dyDescent="0.2"/>
    <row r="522" s="122" customFormat="1" x14ac:dyDescent="0.2"/>
    <row r="523" s="122" customFormat="1" x14ac:dyDescent="0.2"/>
    <row r="524" s="122" customFormat="1" x14ac:dyDescent="0.2"/>
    <row r="525" s="122" customFormat="1" x14ac:dyDescent="0.2"/>
    <row r="526" s="122" customFormat="1" x14ac:dyDescent="0.2"/>
    <row r="527" s="122" customFormat="1" x14ac:dyDescent="0.2"/>
    <row r="528" s="122" customFormat="1" x14ac:dyDescent="0.2"/>
    <row r="529" s="122" customFormat="1" x14ac:dyDescent="0.2"/>
    <row r="530" s="122" customFormat="1" x14ac:dyDescent="0.2"/>
    <row r="531" s="122" customFormat="1" x14ac:dyDescent="0.2"/>
    <row r="532" s="122" customFormat="1" x14ac:dyDescent="0.2"/>
    <row r="533" s="122" customFormat="1" x14ac:dyDescent="0.2"/>
    <row r="534" s="122" customFormat="1" x14ac:dyDescent="0.2"/>
    <row r="535" s="122" customFormat="1" x14ac:dyDescent="0.2"/>
    <row r="536" s="122" customFormat="1" x14ac:dyDescent="0.2"/>
    <row r="537" s="122" customFormat="1" x14ac:dyDescent="0.2"/>
    <row r="538" s="122" customFormat="1" x14ac:dyDescent="0.2"/>
    <row r="539" s="122" customFormat="1" x14ac:dyDescent="0.2"/>
    <row r="540" s="122" customFormat="1" x14ac:dyDescent="0.2"/>
    <row r="541" s="122" customFormat="1" x14ac:dyDescent="0.2"/>
    <row r="542" s="122" customFormat="1" x14ac:dyDescent="0.2"/>
    <row r="543" s="122" customFormat="1" x14ac:dyDescent="0.2"/>
    <row r="544" s="122" customFormat="1" x14ac:dyDescent="0.2"/>
    <row r="545" s="122" customFormat="1" x14ac:dyDescent="0.2"/>
    <row r="546" s="122" customFormat="1" x14ac:dyDescent="0.2"/>
    <row r="547" s="122" customFormat="1" x14ac:dyDescent="0.2"/>
    <row r="548" s="122" customFormat="1" x14ac:dyDescent="0.2"/>
    <row r="549" s="122" customFormat="1" x14ac:dyDescent="0.2"/>
    <row r="550" s="122" customFormat="1" x14ac:dyDescent="0.2"/>
    <row r="551" s="122" customFormat="1" x14ac:dyDescent="0.2"/>
    <row r="552" s="122" customFormat="1" x14ac:dyDescent="0.2"/>
    <row r="553" s="122" customFormat="1" x14ac:dyDescent="0.2"/>
    <row r="554" s="122" customFormat="1" x14ac:dyDescent="0.2"/>
    <row r="555" s="122" customFormat="1" x14ac:dyDescent="0.2"/>
    <row r="556" s="122" customFormat="1" x14ac:dyDescent="0.2"/>
    <row r="557" s="122" customFormat="1" x14ac:dyDescent="0.2"/>
    <row r="558" s="122" customFormat="1" x14ac:dyDescent="0.2"/>
    <row r="559" s="122" customFormat="1" x14ac:dyDescent="0.2"/>
    <row r="560" s="122" customFormat="1" x14ac:dyDescent="0.2"/>
    <row r="561" s="122" customFormat="1" x14ac:dyDescent="0.2"/>
    <row r="562" s="122" customFormat="1" x14ac:dyDescent="0.2"/>
    <row r="563" s="122" customFormat="1" x14ac:dyDescent="0.2"/>
    <row r="564" s="122" customFormat="1" x14ac:dyDescent="0.2"/>
    <row r="565" s="122" customFormat="1" x14ac:dyDescent="0.2"/>
    <row r="566" s="122" customFormat="1" x14ac:dyDescent="0.2"/>
    <row r="567" s="122" customFormat="1" x14ac:dyDescent="0.2"/>
    <row r="568" s="122" customFormat="1" x14ac:dyDescent="0.2"/>
    <row r="569" s="122" customFormat="1" x14ac:dyDescent="0.2"/>
    <row r="570" s="122" customFormat="1" x14ac:dyDescent="0.2"/>
    <row r="571" s="122" customFormat="1" x14ac:dyDescent="0.2"/>
    <row r="572" s="122" customFormat="1" x14ac:dyDescent="0.2"/>
    <row r="573" s="122" customFormat="1" x14ac:dyDescent="0.2"/>
    <row r="574" s="122" customFormat="1" x14ac:dyDescent="0.2"/>
    <row r="575" s="122" customFormat="1" x14ac:dyDescent="0.2"/>
    <row r="576" s="122" customFormat="1" x14ac:dyDescent="0.2"/>
    <row r="577" s="122" customFormat="1" x14ac:dyDescent="0.2"/>
    <row r="578" s="122" customFormat="1" x14ac:dyDescent="0.2"/>
    <row r="579" s="122" customFormat="1" x14ac:dyDescent="0.2"/>
    <row r="580" s="122" customFormat="1" x14ac:dyDescent="0.2"/>
    <row r="581" s="122" customFormat="1" x14ac:dyDescent="0.2"/>
    <row r="582" s="122" customFormat="1" x14ac:dyDescent="0.2"/>
    <row r="583" s="122" customFormat="1" x14ac:dyDescent="0.2"/>
    <row r="584" s="122" customFormat="1" x14ac:dyDescent="0.2"/>
    <row r="585" s="122" customFormat="1" x14ac:dyDescent="0.2"/>
    <row r="586" s="122" customFormat="1" x14ac:dyDescent="0.2"/>
    <row r="587" s="122" customFormat="1" x14ac:dyDescent="0.2"/>
    <row r="588" s="122" customFormat="1" x14ac:dyDescent="0.2"/>
    <row r="589" s="122" customFormat="1" x14ac:dyDescent="0.2"/>
    <row r="590" s="122" customFormat="1" x14ac:dyDescent="0.2"/>
    <row r="591" s="122" customFormat="1" x14ac:dyDescent="0.2"/>
    <row r="592" s="122" customFormat="1" x14ac:dyDescent="0.2"/>
    <row r="593" s="122" customFormat="1" x14ac:dyDescent="0.2"/>
    <row r="594" s="122" customFormat="1" x14ac:dyDescent="0.2"/>
    <row r="595" s="122" customFormat="1" x14ac:dyDescent="0.2"/>
    <row r="596" s="122" customFormat="1" x14ac:dyDescent="0.2"/>
    <row r="597" s="122" customFormat="1" x14ac:dyDescent="0.2"/>
    <row r="598" s="122" customFormat="1" x14ac:dyDescent="0.2"/>
    <row r="599" s="122" customFormat="1" x14ac:dyDescent="0.2"/>
    <row r="600" s="122" customFormat="1" x14ac:dyDescent="0.2"/>
    <row r="601" s="122" customFormat="1" x14ac:dyDescent="0.2"/>
    <row r="602" s="122" customFormat="1" x14ac:dyDescent="0.2"/>
    <row r="603" s="122" customFormat="1" x14ac:dyDescent="0.2"/>
    <row r="604" s="122" customFormat="1" x14ac:dyDescent="0.2"/>
    <row r="605" s="122" customFormat="1" x14ac:dyDescent="0.2"/>
    <row r="606" s="122" customFormat="1" x14ac:dyDescent="0.2"/>
    <row r="607" s="122" customFormat="1" x14ac:dyDescent="0.2"/>
    <row r="608" s="122" customFormat="1" x14ac:dyDescent="0.2"/>
    <row r="609" s="122" customFormat="1" x14ac:dyDescent="0.2"/>
    <row r="610" s="122" customFormat="1" x14ac:dyDescent="0.2"/>
    <row r="611" s="122" customFormat="1" x14ac:dyDescent="0.2"/>
    <row r="612" s="122" customFormat="1" x14ac:dyDescent="0.2"/>
    <row r="613" s="122" customFormat="1" x14ac:dyDescent="0.2"/>
    <row r="614" s="122" customFormat="1" x14ac:dyDescent="0.2"/>
    <row r="615" s="122" customFormat="1" x14ac:dyDescent="0.2"/>
    <row r="616" s="122" customFormat="1" x14ac:dyDescent="0.2"/>
    <row r="617" s="122" customFormat="1" x14ac:dyDescent="0.2"/>
    <row r="618" s="122" customFormat="1" x14ac:dyDescent="0.2"/>
    <row r="619" s="122" customFormat="1" x14ac:dyDescent="0.2"/>
    <row r="620" s="122" customFormat="1" x14ac:dyDescent="0.2"/>
    <row r="621" s="122" customFormat="1" x14ac:dyDescent="0.2"/>
    <row r="622" s="122" customFormat="1" x14ac:dyDescent="0.2"/>
    <row r="623" s="122" customFormat="1" x14ac:dyDescent="0.2"/>
    <row r="624" s="122" customFormat="1" x14ac:dyDescent="0.2"/>
    <row r="625" s="122" customFormat="1" x14ac:dyDescent="0.2"/>
    <row r="626" s="122" customFormat="1" x14ac:dyDescent="0.2"/>
    <row r="627" s="122" customFormat="1" x14ac:dyDescent="0.2"/>
    <row r="628" s="122" customFormat="1" x14ac:dyDescent="0.2"/>
    <row r="629" s="122" customFormat="1" x14ac:dyDescent="0.2"/>
    <row r="630" s="122" customFormat="1" x14ac:dyDescent="0.2"/>
    <row r="631" s="122" customFormat="1" x14ac:dyDescent="0.2"/>
    <row r="632" s="122" customFormat="1" x14ac:dyDescent="0.2"/>
    <row r="633" s="122" customFormat="1" x14ac:dyDescent="0.2"/>
    <row r="634" s="122" customFormat="1" x14ac:dyDescent="0.2"/>
    <row r="635" s="122" customFormat="1" x14ac:dyDescent="0.2"/>
    <row r="636" s="122" customFormat="1" x14ac:dyDescent="0.2"/>
    <row r="637" s="122" customFormat="1" x14ac:dyDescent="0.2"/>
    <row r="638" s="122" customFormat="1" x14ac:dyDescent="0.2"/>
    <row r="639" s="122" customFormat="1" x14ac:dyDescent="0.2"/>
    <row r="640" s="122" customFormat="1" x14ac:dyDescent="0.2"/>
    <row r="641" s="122" customFormat="1" x14ac:dyDescent="0.2"/>
    <row r="642" s="122" customFormat="1" x14ac:dyDescent="0.2"/>
    <row r="643" s="122" customFormat="1" x14ac:dyDescent="0.2"/>
    <row r="644" s="122" customFormat="1" x14ac:dyDescent="0.2"/>
    <row r="645" s="122" customFormat="1" x14ac:dyDescent="0.2"/>
    <row r="646" s="122" customFormat="1" x14ac:dyDescent="0.2"/>
    <row r="647" s="122" customFormat="1" x14ac:dyDescent="0.2"/>
    <row r="648" s="122" customFormat="1" x14ac:dyDescent="0.2"/>
    <row r="649" s="122" customFormat="1" x14ac:dyDescent="0.2"/>
    <row r="650" s="122" customFormat="1" x14ac:dyDescent="0.2"/>
    <row r="651" s="122" customFormat="1" x14ac:dyDescent="0.2"/>
    <row r="652" s="122" customFormat="1" x14ac:dyDescent="0.2"/>
    <row r="653" s="122" customFormat="1" x14ac:dyDescent="0.2"/>
    <row r="654" s="122" customFormat="1" x14ac:dyDescent="0.2"/>
    <row r="655" s="122" customFormat="1" x14ac:dyDescent="0.2"/>
    <row r="656" s="122" customFormat="1" x14ac:dyDescent="0.2"/>
    <row r="657" s="122" customFormat="1" x14ac:dyDescent="0.2"/>
    <row r="658" s="122" customFormat="1" x14ac:dyDescent="0.2"/>
    <row r="659" s="122" customFormat="1" x14ac:dyDescent="0.2"/>
    <row r="660" s="122" customFormat="1" x14ac:dyDescent="0.2"/>
    <row r="661" s="122" customFormat="1" x14ac:dyDescent="0.2"/>
    <row r="662" s="122" customFormat="1" x14ac:dyDescent="0.2"/>
    <row r="663" s="122" customFormat="1" x14ac:dyDescent="0.2"/>
    <row r="664" s="122" customFormat="1" x14ac:dyDescent="0.2"/>
    <row r="665" s="122" customFormat="1" x14ac:dyDescent="0.2"/>
    <row r="666" s="122" customFormat="1" x14ac:dyDescent="0.2"/>
    <row r="667" s="122" customFormat="1" x14ac:dyDescent="0.2"/>
    <row r="668" s="122" customFormat="1" x14ac:dyDescent="0.2"/>
    <row r="669" s="122" customFormat="1" x14ac:dyDescent="0.2"/>
    <row r="670" s="122" customFormat="1" x14ac:dyDescent="0.2"/>
    <row r="671" s="122" customFormat="1" x14ac:dyDescent="0.2"/>
    <row r="672" s="122" customFormat="1" x14ac:dyDescent="0.2"/>
    <row r="673" s="122" customFormat="1" x14ac:dyDescent="0.2"/>
    <row r="674" s="122" customFormat="1" x14ac:dyDescent="0.2"/>
    <row r="675" s="122" customFormat="1" x14ac:dyDescent="0.2"/>
    <row r="676" s="122" customFormat="1" x14ac:dyDescent="0.2"/>
    <row r="677" s="122" customFormat="1" x14ac:dyDescent="0.2"/>
    <row r="678" s="122" customFormat="1" x14ac:dyDescent="0.2"/>
    <row r="679" s="122" customFormat="1" x14ac:dyDescent="0.2"/>
    <row r="680" s="122" customFormat="1" x14ac:dyDescent="0.2"/>
    <row r="681" s="122" customFormat="1" x14ac:dyDescent="0.2"/>
    <row r="682" s="122" customFormat="1" x14ac:dyDescent="0.2"/>
    <row r="683" s="122" customFormat="1" x14ac:dyDescent="0.2"/>
    <row r="684" s="122" customFormat="1" x14ac:dyDescent="0.2"/>
    <row r="685" s="122" customFormat="1" x14ac:dyDescent="0.2"/>
    <row r="686" s="122" customFormat="1" x14ac:dyDescent="0.2"/>
    <row r="687" s="122" customFormat="1" x14ac:dyDescent="0.2"/>
    <row r="688" s="122" customFormat="1" x14ac:dyDescent="0.2"/>
    <row r="689" s="122" customFormat="1" x14ac:dyDescent="0.2"/>
    <row r="690" s="122" customFormat="1" x14ac:dyDescent="0.2"/>
    <row r="691" s="122" customFormat="1" x14ac:dyDescent="0.2"/>
    <row r="692" s="122" customFormat="1" x14ac:dyDescent="0.2"/>
    <row r="693" s="122" customFormat="1" x14ac:dyDescent="0.2"/>
    <row r="694" s="122" customFormat="1" x14ac:dyDescent="0.2"/>
    <row r="695" s="122" customFormat="1" x14ac:dyDescent="0.2"/>
    <row r="696" s="122" customFormat="1" x14ac:dyDescent="0.2"/>
    <row r="697" s="122" customFormat="1" x14ac:dyDescent="0.2"/>
    <row r="698" s="122" customFormat="1" x14ac:dyDescent="0.2"/>
    <row r="699" s="122" customFormat="1" x14ac:dyDescent="0.2"/>
    <row r="700" s="122" customFormat="1" x14ac:dyDescent="0.2"/>
    <row r="701" s="122" customFormat="1" x14ac:dyDescent="0.2"/>
    <row r="702" s="122" customFormat="1" x14ac:dyDescent="0.2"/>
    <row r="703" s="122" customFormat="1" x14ac:dyDescent="0.2"/>
    <row r="704" s="122" customFormat="1" x14ac:dyDescent="0.2"/>
    <row r="705" s="122" customFormat="1" x14ac:dyDescent="0.2"/>
    <row r="706" s="122" customFormat="1" x14ac:dyDescent="0.2"/>
    <row r="707" s="122" customFormat="1" x14ac:dyDescent="0.2"/>
    <row r="708" s="122" customFormat="1" x14ac:dyDescent="0.2"/>
    <row r="709" s="122" customFormat="1" x14ac:dyDescent="0.2"/>
    <row r="710" s="122" customFormat="1" x14ac:dyDescent="0.2"/>
    <row r="711" s="122" customFormat="1" x14ac:dyDescent="0.2"/>
    <row r="712" s="122" customFormat="1" x14ac:dyDescent="0.2"/>
    <row r="713" s="122" customFormat="1" x14ac:dyDescent="0.2"/>
    <row r="714" s="122" customFormat="1" x14ac:dyDescent="0.2"/>
    <row r="715" s="122" customFormat="1" x14ac:dyDescent="0.2"/>
    <row r="716" s="122" customFormat="1" x14ac:dyDescent="0.2"/>
    <row r="717" s="122" customFormat="1" x14ac:dyDescent="0.2"/>
    <row r="718" s="122" customFormat="1" x14ac:dyDescent="0.2"/>
    <row r="719" s="122" customFormat="1" x14ac:dyDescent="0.2"/>
    <row r="720" s="122" customFormat="1" x14ac:dyDescent="0.2"/>
    <row r="721" s="122" customFormat="1" x14ac:dyDescent="0.2"/>
    <row r="722" s="122" customFormat="1" x14ac:dyDescent="0.2"/>
    <row r="723" s="122" customFormat="1" x14ac:dyDescent="0.2"/>
    <row r="724" s="122" customFormat="1" x14ac:dyDescent="0.2"/>
    <row r="725" s="122" customFormat="1" x14ac:dyDescent="0.2"/>
    <row r="726" s="122" customFormat="1" x14ac:dyDescent="0.2"/>
    <row r="727" s="122" customFormat="1" x14ac:dyDescent="0.2"/>
    <row r="728" s="122" customFormat="1" x14ac:dyDescent="0.2"/>
    <row r="729" s="122" customFormat="1" x14ac:dyDescent="0.2"/>
    <row r="730" s="122" customFormat="1" x14ac:dyDescent="0.2"/>
    <row r="731" s="122" customFormat="1" x14ac:dyDescent="0.2"/>
    <row r="732" s="122" customFormat="1" x14ac:dyDescent="0.2"/>
    <row r="733" s="122" customFormat="1" x14ac:dyDescent="0.2"/>
    <row r="734" s="122" customFormat="1" x14ac:dyDescent="0.2"/>
    <row r="735" s="122" customFormat="1" x14ac:dyDescent="0.2"/>
    <row r="736" s="122" customFormat="1" x14ac:dyDescent="0.2"/>
    <row r="737" s="122" customFormat="1" x14ac:dyDescent="0.2"/>
    <row r="738" s="122" customFormat="1" x14ac:dyDescent="0.2"/>
    <row r="739" s="122" customFormat="1" x14ac:dyDescent="0.2"/>
    <row r="740" s="122" customFormat="1" x14ac:dyDescent="0.2"/>
    <row r="741" s="122" customFormat="1" x14ac:dyDescent="0.2"/>
    <row r="742" s="122" customFormat="1" x14ac:dyDescent="0.2"/>
    <row r="743" s="122" customFormat="1" x14ac:dyDescent="0.2"/>
    <row r="744" s="122" customFormat="1" x14ac:dyDescent="0.2"/>
    <row r="745" s="122" customFormat="1" x14ac:dyDescent="0.2"/>
    <row r="746" s="122" customFormat="1" x14ac:dyDescent="0.2"/>
    <row r="747" s="122" customFormat="1" x14ac:dyDescent="0.2"/>
    <row r="748" s="122" customFormat="1" x14ac:dyDescent="0.2"/>
    <row r="749" s="122" customFormat="1" x14ac:dyDescent="0.2"/>
    <row r="750" s="122" customFormat="1" x14ac:dyDescent="0.2"/>
    <row r="751" s="122" customFormat="1" x14ac:dyDescent="0.2"/>
    <row r="752" s="122" customFormat="1" x14ac:dyDescent="0.2"/>
    <row r="753" s="122" customFormat="1" x14ac:dyDescent="0.2"/>
    <row r="754" s="122" customFormat="1" x14ac:dyDescent="0.2"/>
    <row r="755" s="122" customFormat="1" x14ac:dyDescent="0.2"/>
    <row r="756" s="122" customFormat="1" x14ac:dyDescent="0.2"/>
    <row r="757" s="122" customFormat="1" x14ac:dyDescent="0.2"/>
    <row r="758" s="122" customFormat="1" x14ac:dyDescent="0.2"/>
    <row r="759" s="122" customFormat="1" x14ac:dyDescent="0.2"/>
    <row r="760" s="122" customFormat="1" x14ac:dyDescent="0.2"/>
    <row r="761" s="122" customFormat="1" x14ac:dyDescent="0.2"/>
    <row r="762" s="122" customFormat="1" x14ac:dyDescent="0.2"/>
    <row r="763" s="122" customFormat="1" x14ac:dyDescent="0.2"/>
    <row r="764" s="122" customFormat="1" x14ac:dyDescent="0.2"/>
    <row r="765" s="122" customFormat="1" x14ac:dyDescent="0.2"/>
    <row r="766" s="122" customFormat="1" x14ac:dyDescent="0.2"/>
    <row r="767" s="122" customFormat="1" x14ac:dyDescent="0.2"/>
    <row r="768" s="122" customFormat="1" x14ac:dyDescent="0.2"/>
    <row r="769" s="122" customFormat="1" x14ac:dyDescent="0.2"/>
    <row r="770" s="122" customFormat="1" x14ac:dyDescent="0.2"/>
    <row r="771" s="122" customFormat="1" x14ac:dyDescent="0.2"/>
    <row r="772" s="122" customFormat="1" x14ac:dyDescent="0.2"/>
    <row r="773" s="122" customFormat="1" x14ac:dyDescent="0.2"/>
    <row r="774" s="122" customFormat="1" x14ac:dyDescent="0.2"/>
    <row r="775" s="122" customFormat="1" x14ac:dyDescent="0.2"/>
    <row r="776" s="122" customFormat="1" x14ac:dyDescent="0.2"/>
    <row r="777" s="122" customFormat="1" x14ac:dyDescent="0.2"/>
    <row r="778" s="122" customFormat="1" x14ac:dyDescent="0.2"/>
    <row r="779" s="122" customFormat="1" x14ac:dyDescent="0.2"/>
    <row r="780" s="122" customFormat="1" x14ac:dyDescent="0.2"/>
    <row r="781" s="122" customFormat="1" x14ac:dyDescent="0.2"/>
    <row r="782" s="122" customFormat="1" x14ac:dyDescent="0.2"/>
    <row r="783" s="122" customFormat="1" x14ac:dyDescent="0.2"/>
    <row r="784" s="122" customFormat="1" x14ac:dyDescent="0.2"/>
    <row r="785" s="122" customFormat="1" x14ac:dyDescent="0.2"/>
    <row r="786" s="122" customFormat="1" x14ac:dyDescent="0.2"/>
    <row r="787" s="122" customFormat="1" x14ac:dyDescent="0.2"/>
    <row r="788" s="122" customFormat="1" x14ac:dyDescent="0.2"/>
    <row r="789" s="122" customFormat="1" x14ac:dyDescent="0.2"/>
    <row r="790" s="122" customFormat="1" x14ac:dyDescent="0.2"/>
    <row r="791" s="122" customFormat="1" x14ac:dyDescent="0.2"/>
    <row r="792" s="122" customFormat="1" x14ac:dyDescent="0.2"/>
    <row r="793" s="122" customFormat="1" x14ac:dyDescent="0.2"/>
    <row r="794" s="122" customFormat="1" x14ac:dyDescent="0.2"/>
    <row r="795" s="122" customFormat="1" x14ac:dyDescent="0.2"/>
    <row r="796" s="122" customFormat="1" x14ac:dyDescent="0.2"/>
    <row r="797" s="122" customFormat="1" x14ac:dyDescent="0.2"/>
    <row r="798" s="122" customFormat="1" x14ac:dyDescent="0.2"/>
    <row r="799" s="122" customFormat="1" x14ac:dyDescent="0.2"/>
    <row r="800" s="122" customFormat="1" x14ac:dyDescent="0.2"/>
    <row r="801" s="122" customFormat="1" x14ac:dyDescent="0.2"/>
    <row r="802" s="122" customFormat="1" x14ac:dyDescent="0.2"/>
    <row r="803" s="122" customFormat="1" x14ac:dyDescent="0.2"/>
    <row r="804" s="122" customFormat="1" x14ac:dyDescent="0.2"/>
    <row r="805" s="122" customFormat="1" x14ac:dyDescent="0.2"/>
    <row r="806" s="122" customFormat="1" x14ac:dyDescent="0.2"/>
    <row r="807" s="122" customFormat="1" x14ac:dyDescent="0.2"/>
    <row r="808" s="122" customFormat="1" x14ac:dyDescent="0.2"/>
    <row r="809" s="122" customFormat="1" x14ac:dyDescent="0.2"/>
    <row r="810" s="122" customFormat="1" x14ac:dyDescent="0.2"/>
    <row r="811" s="122" customFormat="1" x14ac:dyDescent="0.2"/>
    <row r="812" s="122" customFormat="1" x14ac:dyDescent="0.2"/>
    <row r="813" s="122" customFormat="1" x14ac:dyDescent="0.2"/>
    <row r="814" s="122" customFormat="1" x14ac:dyDescent="0.2"/>
    <row r="815" s="122" customFormat="1" x14ac:dyDescent="0.2"/>
    <row r="816" s="122" customFormat="1" x14ac:dyDescent="0.2"/>
    <row r="817" s="122" customFormat="1" x14ac:dyDescent="0.2"/>
    <row r="818" s="122" customFormat="1" x14ac:dyDescent="0.2"/>
    <row r="819" s="122" customFormat="1" x14ac:dyDescent="0.2"/>
    <row r="820" s="122" customFormat="1" x14ac:dyDescent="0.2"/>
    <row r="821" s="122" customFormat="1" x14ac:dyDescent="0.2"/>
    <row r="822" s="122" customFormat="1" x14ac:dyDescent="0.2"/>
    <row r="823" s="122" customFormat="1" x14ac:dyDescent="0.2"/>
    <row r="824" s="122" customFormat="1" x14ac:dyDescent="0.2"/>
    <row r="825" s="122" customFormat="1" x14ac:dyDescent="0.2"/>
    <row r="826" s="122" customFormat="1" x14ac:dyDescent="0.2"/>
    <row r="827" s="122" customFormat="1" x14ac:dyDescent="0.2"/>
    <row r="828" s="122" customFormat="1" x14ac:dyDescent="0.2"/>
    <row r="829" s="122" customFormat="1" x14ac:dyDescent="0.2"/>
    <row r="830" s="122" customFormat="1" x14ac:dyDescent="0.2"/>
    <row r="831" s="122" customFormat="1" x14ac:dyDescent="0.2"/>
    <row r="832" s="122" customFormat="1" x14ac:dyDescent="0.2"/>
    <row r="833" s="122" customFormat="1" x14ac:dyDescent="0.2"/>
    <row r="834" s="122" customFormat="1" x14ac:dyDescent="0.2"/>
    <row r="835" s="122" customFormat="1" x14ac:dyDescent="0.2"/>
    <row r="836" s="122" customFormat="1" x14ac:dyDescent="0.2"/>
    <row r="837" s="122" customFormat="1" x14ac:dyDescent="0.2"/>
    <row r="838" s="122" customFormat="1" x14ac:dyDescent="0.2"/>
    <row r="839" s="122" customFormat="1" x14ac:dyDescent="0.2"/>
    <row r="840" s="122" customFormat="1" x14ac:dyDescent="0.2"/>
    <row r="841" s="122" customFormat="1" x14ac:dyDescent="0.2"/>
    <row r="842" s="122" customFormat="1" x14ac:dyDescent="0.2"/>
    <row r="843" s="122" customFormat="1" x14ac:dyDescent="0.2"/>
    <row r="844" s="122" customFormat="1" x14ac:dyDescent="0.2"/>
    <row r="845" s="122" customFormat="1" x14ac:dyDescent="0.2"/>
    <row r="846" s="122" customFormat="1" x14ac:dyDescent="0.2"/>
    <row r="847" s="122" customFormat="1" x14ac:dyDescent="0.2"/>
    <row r="848" s="122" customFormat="1" x14ac:dyDescent="0.2"/>
    <row r="849" s="122" customFormat="1" x14ac:dyDescent="0.2"/>
    <row r="850" s="122" customFormat="1" x14ac:dyDescent="0.2"/>
    <row r="851" s="122" customFormat="1" x14ac:dyDescent="0.2"/>
    <row r="852" s="122" customFormat="1" x14ac:dyDescent="0.2"/>
    <row r="853" s="122" customFormat="1" x14ac:dyDescent="0.2"/>
    <row r="854" s="122" customFormat="1" x14ac:dyDescent="0.2"/>
    <row r="855" s="122" customFormat="1" x14ac:dyDescent="0.2"/>
    <row r="856" s="122" customFormat="1" x14ac:dyDescent="0.2"/>
    <row r="857" s="122" customFormat="1" x14ac:dyDescent="0.2"/>
    <row r="858" s="122" customFormat="1" x14ac:dyDescent="0.2"/>
    <row r="859" s="122" customFormat="1" x14ac:dyDescent="0.2"/>
    <row r="860" s="122" customFormat="1" x14ac:dyDescent="0.2"/>
    <row r="861" s="122" customFormat="1" x14ac:dyDescent="0.2"/>
    <row r="862" s="122" customFormat="1" x14ac:dyDescent="0.2"/>
    <row r="863" s="122" customFormat="1" x14ac:dyDescent="0.2"/>
    <row r="864" s="122" customFormat="1" x14ac:dyDescent="0.2"/>
    <row r="865" s="122" customFormat="1" x14ac:dyDescent="0.2"/>
    <row r="866" s="122" customFormat="1" x14ac:dyDescent="0.2"/>
    <row r="867" s="122" customFormat="1" x14ac:dyDescent="0.2"/>
    <row r="868" s="122" customFormat="1" x14ac:dyDescent="0.2"/>
    <row r="869" s="122" customFormat="1" x14ac:dyDescent="0.2"/>
    <row r="870" s="122" customFormat="1" x14ac:dyDescent="0.2"/>
    <row r="871" s="122" customFormat="1" x14ac:dyDescent="0.2"/>
    <row r="872" s="122" customFormat="1" x14ac:dyDescent="0.2"/>
    <row r="873" s="122" customFormat="1" x14ac:dyDescent="0.2"/>
    <row r="874" s="122" customFormat="1" x14ac:dyDescent="0.2"/>
    <row r="875" s="122" customFormat="1" x14ac:dyDescent="0.2"/>
    <row r="876" s="122" customFormat="1" x14ac:dyDescent="0.2"/>
    <row r="877" s="122" customFormat="1" x14ac:dyDescent="0.2"/>
    <row r="878" s="122" customFormat="1" x14ac:dyDescent="0.2"/>
    <row r="879" s="122" customFormat="1" x14ac:dyDescent="0.2"/>
    <row r="880" s="122" customFormat="1" x14ac:dyDescent="0.2"/>
    <row r="881" s="122" customFormat="1" x14ac:dyDescent="0.2"/>
    <row r="882" s="122" customFormat="1" x14ac:dyDescent="0.2"/>
    <row r="883" s="122" customFormat="1" x14ac:dyDescent="0.2"/>
    <row r="884" s="122" customFormat="1" x14ac:dyDescent="0.2"/>
    <row r="885" s="122" customFormat="1" x14ac:dyDescent="0.2"/>
    <row r="886" s="122" customFormat="1" x14ac:dyDescent="0.2"/>
    <row r="887" s="122" customFormat="1" x14ac:dyDescent="0.2"/>
    <row r="888" s="122" customFormat="1" x14ac:dyDescent="0.2"/>
    <row r="889" s="122" customFormat="1" x14ac:dyDescent="0.2"/>
    <row r="890" s="122" customFormat="1" x14ac:dyDescent="0.2"/>
    <row r="891" s="122" customFormat="1" x14ac:dyDescent="0.2"/>
    <row r="892" s="122" customFormat="1" x14ac:dyDescent="0.2"/>
    <row r="893" s="122" customFormat="1" x14ac:dyDescent="0.2"/>
    <row r="894" s="122" customFormat="1" x14ac:dyDescent="0.2"/>
    <row r="895" s="122" customFormat="1" x14ac:dyDescent="0.2"/>
    <row r="896" s="122" customFormat="1" x14ac:dyDescent="0.2"/>
    <row r="897" s="122" customFormat="1" x14ac:dyDescent="0.2"/>
    <row r="898" s="122" customFormat="1" x14ac:dyDescent="0.2"/>
    <row r="899" s="122" customFormat="1" x14ac:dyDescent="0.2"/>
    <row r="900" s="122" customFormat="1" x14ac:dyDescent="0.2"/>
    <row r="901" s="122" customFormat="1" x14ac:dyDescent="0.2"/>
    <row r="902" s="122" customFormat="1" x14ac:dyDescent="0.2"/>
    <row r="903" s="122" customFormat="1" x14ac:dyDescent="0.2"/>
    <row r="904" s="122" customFormat="1" x14ac:dyDescent="0.2"/>
    <row r="905" s="122" customFormat="1" x14ac:dyDescent="0.2"/>
    <row r="906" s="122" customFormat="1" x14ac:dyDescent="0.2"/>
    <row r="907" s="122" customFormat="1" x14ac:dyDescent="0.2"/>
    <row r="908" s="122" customFormat="1" x14ac:dyDescent="0.2"/>
    <row r="909" s="122" customFormat="1" x14ac:dyDescent="0.2"/>
    <row r="910" s="122" customFormat="1" x14ac:dyDescent="0.2"/>
    <row r="911" s="122" customFormat="1" x14ac:dyDescent="0.2"/>
    <row r="912" s="122" customFormat="1" x14ac:dyDescent="0.2"/>
    <row r="913" s="122" customFormat="1" x14ac:dyDescent="0.2"/>
    <row r="914" s="122" customFormat="1" x14ac:dyDescent="0.2"/>
    <row r="915" s="122" customFormat="1" x14ac:dyDescent="0.2"/>
    <row r="916" s="122" customFormat="1" x14ac:dyDescent="0.2"/>
    <row r="917" s="122" customFormat="1" x14ac:dyDescent="0.2"/>
    <row r="918" s="122" customFormat="1" x14ac:dyDescent="0.2"/>
    <row r="919" s="122" customFormat="1" x14ac:dyDescent="0.2"/>
    <row r="920" s="122" customFormat="1" x14ac:dyDescent="0.2"/>
    <row r="921" s="122" customFormat="1" x14ac:dyDescent="0.2"/>
    <row r="922" s="122" customFormat="1" x14ac:dyDescent="0.2"/>
    <row r="923" s="122" customFormat="1" x14ac:dyDescent="0.2"/>
    <row r="924" s="122" customFormat="1" x14ac:dyDescent="0.2"/>
    <row r="925" s="122" customFormat="1" x14ac:dyDescent="0.2"/>
    <row r="926" s="122" customFormat="1" x14ac:dyDescent="0.2"/>
    <row r="927" s="122" customFormat="1" x14ac:dyDescent="0.2"/>
    <row r="928" s="122" customFormat="1" x14ac:dyDescent="0.2"/>
    <row r="929" s="122" customFormat="1" x14ac:dyDescent="0.2"/>
    <row r="930" s="122" customFormat="1" x14ac:dyDescent="0.2"/>
    <row r="931" s="122" customFormat="1" x14ac:dyDescent="0.2"/>
    <row r="932" s="122" customFormat="1" x14ac:dyDescent="0.2"/>
    <row r="933" s="122" customFormat="1" x14ac:dyDescent="0.2"/>
    <row r="934" s="122" customFormat="1" x14ac:dyDescent="0.2"/>
    <row r="935" s="122" customFormat="1" x14ac:dyDescent="0.2"/>
    <row r="936" s="122" customFormat="1" x14ac:dyDescent="0.2"/>
    <row r="937" s="122" customFormat="1" x14ac:dyDescent="0.2"/>
    <row r="938" s="122" customFormat="1" x14ac:dyDescent="0.2"/>
    <row r="939" s="122" customFormat="1" x14ac:dyDescent="0.2"/>
    <row r="940" s="122" customFormat="1" x14ac:dyDescent="0.2"/>
    <row r="941" s="122" customFormat="1" x14ac:dyDescent="0.2"/>
    <row r="942" s="122" customFormat="1" x14ac:dyDescent="0.2"/>
    <row r="943" s="122" customFormat="1" x14ac:dyDescent="0.2"/>
    <row r="944" s="122" customFormat="1" x14ac:dyDescent="0.2"/>
    <row r="945" s="122" customFormat="1" x14ac:dyDescent="0.2"/>
    <row r="946" s="122" customFormat="1" x14ac:dyDescent="0.2"/>
    <row r="947" s="122" customFormat="1" x14ac:dyDescent="0.2"/>
    <row r="948" s="122" customFormat="1" x14ac:dyDescent="0.2"/>
    <row r="949" s="122" customFormat="1" x14ac:dyDescent="0.2"/>
    <row r="950" s="122" customFormat="1" x14ac:dyDescent="0.2"/>
    <row r="951" s="122" customFormat="1" x14ac:dyDescent="0.2"/>
    <row r="952" s="122" customFormat="1" x14ac:dyDescent="0.2"/>
    <row r="953" s="122" customFormat="1" x14ac:dyDescent="0.2"/>
    <row r="954" s="122" customFormat="1" x14ac:dyDescent="0.2"/>
    <row r="955" s="122" customFormat="1" x14ac:dyDescent="0.2"/>
    <row r="956" s="122" customFormat="1" x14ac:dyDescent="0.2"/>
    <row r="957" s="122" customFormat="1" x14ac:dyDescent="0.2"/>
    <row r="958" s="122" customFormat="1" x14ac:dyDescent="0.2"/>
    <row r="959" s="122" customFormat="1" x14ac:dyDescent="0.2"/>
    <row r="960" s="122" customFormat="1" x14ac:dyDescent="0.2"/>
    <row r="961" s="122" customFormat="1" x14ac:dyDescent="0.2"/>
    <row r="962" s="122" customFormat="1" x14ac:dyDescent="0.2"/>
    <row r="963" s="122" customFormat="1" x14ac:dyDescent="0.2"/>
    <row r="964" s="122" customFormat="1" x14ac:dyDescent="0.2"/>
    <row r="965" s="122" customFormat="1" x14ac:dyDescent="0.2"/>
    <row r="966" s="122" customFormat="1" x14ac:dyDescent="0.2"/>
    <row r="967" s="122" customFormat="1" x14ac:dyDescent="0.2"/>
    <row r="968" s="122" customFormat="1" x14ac:dyDescent="0.2"/>
    <row r="969" s="122" customFormat="1" x14ac:dyDescent="0.2"/>
    <row r="970" s="122" customFormat="1" x14ac:dyDescent="0.2"/>
    <row r="971" s="122" customFormat="1" x14ac:dyDescent="0.2"/>
    <row r="972" s="122" customFormat="1" x14ac:dyDescent="0.2"/>
    <row r="973" s="122" customFormat="1" x14ac:dyDescent="0.2"/>
    <row r="974" s="122" customFormat="1" x14ac:dyDescent="0.2"/>
    <row r="975" s="122" customFormat="1" x14ac:dyDescent="0.2"/>
    <row r="976" s="122" customFormat="1" x14ac:dyDescent="0.2"/>
    <row r="977" s="122" customFormat="1" x14ac:dyDescent="0.2"/>
    <row r="978" s="122" customFormat="1" x14ac:dyDescent="0.2"/>
    <row r="979" s="122" customFormat="1" x14ac:dyDescent="0.2"/>
    <row r="980" s="122" customFormat="1" x14ac:dyDescent="0.2"/>
    <row r="981" s="122" customFormat="1" x14ac:dyDescent="0.2"/>
    <row r="982" s="122" customFormat="1" x14ac:dyDescent="0.2"/>
    <row r="983" s="122" customFormat="1" x14ac:dyDescent="0.2"/>
    <row r="984" s="122" customFormat="1" x14ac:dyDescent="0.2"/>
    <row r="985" s="122" customFormat="1" x14ac:dyDescent="0.2"/>
    <row r="986" s="122" customFormat="1" x14ac:dyDescent="0.2"/>
    <row r="987" s="122" customFormat="1" x14ac:dyDescent="0.2"/>
    <row r="988" s="122" customFormat="1" x14ac:dyDescent="0.2"/>
    <row r="989" s="122" customFormat="1" x14ac:dyDescent="0.2"/>
    <row r="990" s="122" customFormat="1" x14ac:dyDescent="0.2"/>
    <row r="991" s="122" customFormat="1" x14ac:dyDescent="0.2"/>
    <row r="992" s="122" customFormat="1" x14ac:dyDescent="0.2"/>
    <row r="993" s="122" customFormat="1" x14ac:dyDescent="0.2"/>
    <row r="994" s="122" customFormat="1" x14ac:dyDescent="0.2"/>
    <row r="995" s="122" customFormat="1" x14ac:dyDescent="0.2"/>
    <row r="996" s="122" customFormat="1" x14ac:dyDescent="0.2"/>
    <row r="997" s="122" customFormat="1" x14ac:dyDescent="0.2"/>
    <row r="998" s="122" customFormat="1" x14ac:dyDescent="0.2"/>
    <row r="999" s="122" customFormat="1" x14ac:dyDescent="0.2"/>
    <row r="1000" s="122" customFormat="1" x14ac:dyDescent="0.2"/>
    <row r="1001" s="122" customFormat="1" x14ac:dyDescent="0.2"/>
    <row r="1002" s="122" customFormat="1" x14ac:dyDescent="0.2"/>
    <row r="1003" s="122" customFormat="1" x14ac:dyDescent="0.2"/>
    <row r="1004" s="122" customFormat="1" x14ac:dyDescent="0.2"/>
    <row r="1005" s="122" customFormat="1" x14ac:dyDescent="0.2"/>
    <row r="1006" s="122" customFormat="1" x14ac:dyDescent="0.2"/>
    <row r="1007" s="122" customFormat="1" x14ac:dyDescent="0.2"/>
    <row r="1008" s="122" customFormat="1" x14ac:dyDescent="0.2"/>
    <row r="1009" s="122" customFormat="1" x14ac:dyDescent="0.2"/>
    <row r="1010" s="122" customFormat="1" x14ac:dyDescent="0.2"/>
    <row r="1011" s="122" customFormat="1" x14ac:dyDescent="0.2"/>
    <row r="1012" s="122" customFormat="1" x14ac:dyDescent="0.2"/>
    <row r="1013" s="122" customFormat="1" x14ac:dyDescent="0.2"/>
    <row r="1014" s="122" customFormat="1" x14ac:dyDescent="0.2"/>
    <row r="1015" s="122" customFormat="1" x14ac:dyDescent="0.2"/>
    <row r="1016" s="122" customFormat="1" x14ac:dyDescent="0.2"/>
    <row r="1017" s="122" customFormat="1" x14ac:dyDescent="0.2"/>
    <row r="1018" s="122" customFormat="1" x14ac:dyDescent="0.2"/>
    <row r="1019" s="122" customFormat="1" x14ac:dyDescent="0.2"/>
    <row r="1020" s="122" customFormat="1" x14ac:dyDescent="0.2"/>
    <row r="1021" s="122" customFormat="1" x14ac:dyDescent="0.2"/>
    <row r="1022" s="122" customFormat="1" x14ac:dyDescent="0.2"/>
    <row r="1023" s="122" customFormat="1" x14ac:dyDescent="0.2"/>
    <row r="1024" s="122" customFormat="1" x14ac:dyDescent="0.2"/>
    <row r="1025" s="122" customFormat="1" x14ac:dyDescent="0.2"/>
    <row r="1026" s="122" customFormat="1" x14ac:dyDescent="0.2"/>
    <row r="1027" s="122" customFormat="1" x14ac:dyDescent="0.2"/>
    <row r="1028" s="122" customFormat="1" x14ac:dyDescent="0.2"/>
    <row r="1029" s="122" customFormat="1" x14ac:dyDescent="0.2"/>
    <row r="1030" s="122" customFormat="1" x14ac:dyDescent="0.2"/>
    <row r="1031" s="122" customFormat="1" x14ac:dyDescent="0.2"/>
    <row r="1032" s="122" customFormat="1" x14ac:dyDescent="0.2"/>
    <row r="1033" s="122" customFormat="1" x14ac:dyDescent="0.2"/>
    <row r="1034" s="122" customFormat="1" x14ac:dyDescent="0.2"/>
    <row r="1035" s="122" customFormat="1" x14ac:dyDescent="0.2"/>
    <row r="1036" s="122" customFormat="1" x14ac:dyDescent="0.2"/>
    <row r="1037" s="122" customFormat="1" x14ac:dyDescent="0.2"/>
    <row r="1038" s="122" customFormat="1" x14ac:dyDescent="0.2"/>
    <row r="1039" s="122" customFormat="1" x14ac:dyDescent="0.2"/>
    <row r="1040" s="122" customFormat="1" x14ac:dyDescent="0.2"/>
    <row r="1041" s="122" customFormat="1" x14ac:dyDescent="0.2"/>
    <row r="1042" s="122" customFormat="1" x14ac:dyDescent="0.2"/>
    <row r="1043" s="122" customFormat="1" x14ac:dyDescent="0.2"/>
    <row r="1044" s="122" customFormat="1" x14ac:dyDescent="0.2"/>
    <row r="1045" s="122" customFormat="1" x14ac:dyDescent="0.2"/>
    <row r="1046" s="122" customFormat="1" x14ac:dyDescent="0.2"/>
    <row r="1047" s="122" customFormat="1" x14ac:dyDescent="0.2"/>
    <row r="1048" s="122" customFormat="1" x14ac:dyDescent="0.2"/>
    <row r="1049" s="122" customFormat="1" x14ac:dyDescent="0.2"/>
    <row r="1050" s="122" customFormat="1" x14ac:dyDescent="0.2"/>
    <row r="1051" s="122" customFormat="1" x14ac:dyDescent="0.2"/>
    <row r="1052" s="122" customFormat="1" x14ac:dyDescent="0.2"/>
    <row r="1053" s="122" customFormat="1" x14ac:dyDescent="0.2"/>
    <row r="1054" s="122" customFormat="1" x14ac:dyDescent="0.2"/>
    <row r="1055" s="122" customFormat="1" x14ac:dyDescent="0.2"/>
    <row r="1056" s="122" customFormat="1" x14ac:dyDescent="0.2"/>
    <row r="1057" s="122" customFormat="1" x14ac:dyDescent="0.2"/>
    <row r="1058" s="122" customFormat="1" x14ac:dyDescent="0.2"/>
    <row r="1059" s="122" customFormat="1" x14ac:dyDescent="0.2"/>
    <row r="1060" s="122" customFormat="1" x14ac:dyDescent="0.2"/>
    <row r="1061" s="122" customFormat="1" x14ac:dyDescent="0.2"/>
    <row r="1062" s="122" customFormat="1" x14ac:dyDescent="0.2"/>
    <row r="1063" s="122" customFormat="1" x14ac:dyDescent="0.2"/>
    <row r="1064" s="122" customFormat="1" x14ac:dyDescent="0.2"/>
    <row r="1065" s="122" customFormat="1" x14ac:dyDescent="0.2"/>
    <row r="1066" s="122" customFormat="1" x14ac:dyDescent="0.2"/>
    <row r="1067" s="122" customFormat="1" x14ac:dyDescent="0.2"/>
    <row r="1068" s="122" customFormat="1" x14ac:dyDescent="0.2"/>
    <row r="1069" s="122" customFormat="1" x14ac:dyDescent="0.2"/>
    <row r="1070" s="122" customFormat="1" x14ac:dyDescent="0.2"/>
    <row r="1071" s="122" customFormat="1" x14ac:dyDescent="0.2"/>
    <row r="1072" s="122" customFormat="1" x14ac:dyDescent="0.2"/>
    <row r="1073" s="122" customFormat="1" x14ac:dyDescent="0.2"/>
    <row r="1074" s="122" customFormat="1" x14ac:dyDescent="0.2"/>
    <row r="1075" s="122" customFormat="1" x14ac:dyDescent="0.2"/>
    <row r="1076" s="122" customFormat="1" x14ac:dyDescent="0.2"/>
    <row r="1077" s="122" customFormat="1" x14ac:dyDescent="0.2"/>
    <row r="1078" s="122" customFormat="1" x14ac:dyDescent="0.2"/>
    <row r="1079" s="122" customFormat="1" x14ac:dyDescent="0.2"/>
    <row r="1080" s="122" customFormat="1" x14ac:dyDescent="0.2"/>
    <row r="1081" s="122" customFormat="1" x14ac:dyDescent="0.2"/>
    <row r="1082" s="122" customFormat="1" x14ac:dyDescent="0.2"/>
    <row r="1083" s="122" customFormat="1" x14ac:dyDescent="0.2"/>
    <row r="1084" s="122" customFormat="1" x14ac:dyDescent="0.2"/>
    <row r="1085" s="122" customFormat="1" x14ac:dyDescent="0.2"/>
    <row r="1086" s="122" customFormat="1" x14ac:dyDescent="0.2"/>
    <row r="1087" s="122" customFormat="1" x14ac:dyDescent="0.2"/>
    <row r="1088" s="122" customFormat="1" x14ac:dyDescent="0.2"/>
    <row r="1089" s="122" customFormat="1" x14ac:dyDescent="0.2"/>
    <row r="1090" s="122" customFormat="1" x14ac:dyDescent="0.2"/>
    <row r="1091" s="122" customFormat="1" x14ac:dyDescent="0.2"/>
    <row r="1092" s="122" customFormat="1" x14ac:dyDescent="0.2"/>
    <row r="1093" s="122" customFormat="1" x14ac:dyDescent="0.2"/>
    <row r="1094" s="122" customFormat="1" x14ac:dyDescent="0.2"/>
    <row r="1095" s="122" customFormat="1" x14ac:dyDescent="0.2"/>
    <row r="1096" s="122" customFormat="1" x14ac:dyDescent="0.2"/>
    <row r="1097" s="122" customFormat="1" x14ac:dyDescent="0.2"/>
    <row r="1098" s="122" customFormat="1" x14ac:dyDescent="0.2"/>
    <row r="1099" s="122" customFormat="1" x14ac:dyDescent="0.2"/>
    <row r="1100" s="122" customFormat="1" x14ac:dyDescent="0.2"/>
    <row r="1101" s="122" customFormat="1" x14ac:dyDescent="0.2"/>
    <row r="1102" s="122" customFormat="1" x14ac:dyDescent="0.2"/>
    <row r="1103" s="122" customFormat="1" x14ac:dyDescent="0.2"/>
    <row r="1104" s="122" customFormat="1" x14ac:dyDescent="0.2"/>
    <row r="1105" s="122" customFormat="1" x14ac:dyDescent="0.2"/>
    <row r="1106" s="122" customFormat="1" x14ac:dyDescent="0.2"/>
    <row r="1107" s="122" customFormat="1" x14ac:dyDescent="0.2"/>
    <row r="1108" s="122" customFormat="1" x14ac:dyDescent="0.2"/>
    <row r="1109" s="122" customFormat="1" x14ac:dyDescent="0.2"/>
    <row r="1110" s="122" customFormat="1" x14ac:dyDescent="0.2"/>
    <row r="1111" s="122" customFormat="1" x14ac:dyDescent="0.2"/>
    <row r="1112" s="122" customFormat="1" x14ac:dyDescent="0.2"/>
    <row r="1113" s="122" customFormat="1" x14ac:dyDescent="0.2"/>
    <row r="1114" s="122" customFormat="1" x14ac:dyDescent="0.2"/>
    <row r="1115" s="122" customFormat="1" x14ac:dyDescent="0.2"/>
    <row r="1116" s="122" customFormat="1" x14ac:dyDescent="0.2"/>
    <row r="1117" s="122" customFormat="1" x14ac:dyDescent="0.2"/>
    <row r="1118" s="122" customFormat="1" x14ac:dyDescent="0.2"/>
    <row r="1119" s="122" customFormat="1" x14ac:dyDescent="0.2"/>
    <row r="1120" s="122" customFormat="1" x14ac:dyDescent="0.2"/>
    <row r="1121" s="122" customFormat="1" x14ac:dyDescent="0.2"/>
    <row r="1122" s="122" customFormat="1" x14ac:dyDescent="0.2"/>
    <row r="1123" s="122" customFormat="1" x14ac:dyDescent="0.2"/>
    <row r="1124" s="122" customFormat="1" x14ac:dyDescent="0.2"/>
    <row r="1125" s="122" customFormat="1" x14ac:dyDescent="0.2"/>
    <row r="1126" s="122" customFormat="1" x14ac:dyDescent="0.2"/>
    <row r="1127" s="122" customFormat="1" x14ac:dyDescent="0.2"/>
    <row r="1128" s="122" customFormat="1" x14ac:dyDescent="0.2"/>
    <row r="1129" s="122" customFormat="1" x14ac:dyDescent="0.2"/>
    <row r="1130" s="122" customFormat="1" x14ac:dyDescent="0.2"/>
    <row r="1131" s="122" customFormat="1" x14ac:dyDescent="0.2"/>
    <row r="1132" s="122" customFormat="1" x14ac:dyDescent="0.2"/>
    <row r="1133" s="122" customFormat="1" x14ac:dyDescent="0.2"/>
    <row r="1134" s="122" customFormat="1" x14ac:dyDescent="0.2"/>
    <row r="1135" s="122" customFormat="1" x14ac:dyDescent="0.2"/>
    <row r="1136" s="122" customFormat="1" x14ac:dyDescent="0.2"/>
    <row r="1137" s="122" customFormat="1" x14ac:dyDescent="0.2"/>
    <row r="1138" s="122" customFormat="1" x14ac:dyDescent="0.2"/>
    <row r="1139" s="122" customFormat="1" x14ac:dyDescent="0.2"/>
    <row r="1140" s="122" customFormat="1" x14ac:dyDescent="0.2"/>
    <row r="1141" s="122" customFormat="1" x14ac:dyDescent="0.2"/>
    <row r="1142" s="122" customFormat="1" x14ac:dyDescent="0.2"/>
    <row r="1143" s="122" customFormat="1" x14ac:dyDescent="0.2"/>
    <row r="1144" s="122" customFormat="1" x14ac:dyDescent="0.2"/>
    <row r="1145" s="122" customFormat="1" x14ac:dyDescent="0.2"/>
    <row r="1146" s="122" customFormat="1" x14ac:dyDescent="0.2"/>
    <row r="1147" s="122" customFormat="1" x14ac:dyDescent="0.2"/>
    <row r="1148" s="122" customFormat="1" x14ac:dyDescent="0.2"/>
    <row r="1149" s="122" customFormat="1" x14ac:dyDescent="0.2"/>
    <row r="1150" s="122" customFormat="1" x14ac:dyDescent="0.2"/>
    <row r="1151" s="122" customFormat="1" x14ac:dyDescent="0.2"/>
    <row r="1152" s="122" customFormat="1" x14ac:dyDescent="0.2"/>
    <row r="1153" s="122" customFormat="1" x14ac:dyDescent="0.2"/>
    <row r="1154" s="122" customFormat="1" x14ac:dyDescent="0.2"/>
    <row r="1155" s="122" customFormat="1" x14ac:dyDescent="0.2"/>
    <row r="1156" s="122" customFormat="1" x14ac:dyDescent="0.2"/>
    <row r="1157" s="122" customFormat="1" x14ac:dyDescent="0.2"/>
    <row r="1158" s="122" customFormat="1" x14ac:dyDescent="0.2"/>
    <row r="1159" s="122" customFormat="1" x14ac:dyDescent="0.2"/>
    <row r="1160" s="122" customFormat="1" x14ac:dyDescent="0.2"/>
    <row r="1161" s="122" customFormat="1" x14ac:dyDescent="0.2"/>
    <row r="1162" s="122" customFormat="1" x14ac:dyDescent="0.2"/>
    <row r="1163" s="122" customFormat="1" x14ac:dyDescent="0.2"/>
    <row r="1164" s="122" customFormat="1" x14ac:dyDescent="0.2"/>
    <row r="1165" s="122" customFormat="1" x14ac:dyDescent="0.2"/>
    <row r="1166" s="122" customFormat="1" x14ac:dyDescent="0.2"/>
    <row r="1167" s="122" customFormat="1" x14ac:dyDescent="0.2"/>
    <row r="1168" s="122" customFormat="1" x14ac:dyDescent="0.2"/>
    <row r="1169" s="122" customFormat="1" x14ac:dyDescent="0.2"/>
    <row r="1170" s="122" customFormat="1" x14ac:dyDescent="0.2"/>
    <row r="1171" s="122" customFormat="1" x14ac:dyDescent="0.2"/>
    <row r="1172" s="122" customFormat="1" x14ac:dyDescent="0.2"/>
    <row r="1173" s="122" customFormat="1" x14ac:dyDescent="0.2"/>
    <row r="1174" s="122" customFormat="1" x14ac:dyDescent="0.2"/>
    <row r="1175" s="122" customFormat="1" x14ac:dyDescent="0.2"/>
    <row r="1176" s="122" customFormat="1" x14ac:dyDescent="0.2"/>
    <row r="1177" s="122" customFormat="1" x14ac:dyDescent="0.2"/>
    <row r="1178" s="122" customFormat="1" x14ac:dyDescent="0.2"/>
    <row r="1179" s="122" customFormat="1" x14ac:dyDescent="0.2"/>
    <row r="1180" s="122" customFormat="1" x14ac:dyDescent="0.2"/>
    <row r="1181" s="122" customFormat="1" x14ac:dyDescent="0.2"/>
    <row r="1182" s="122" customFormat="1" x14ac:dyDescent="0.2"/>
    <row r="1183" s="122" customFormat="1" x14ac:dyDescent="0.2"/>
    <row r="1184" s="122" customFormat="1" x14ac:dyDescent="0.2"/>
    <row r="1185" s="122" customFormat="1" x14ac:dyDescent="0.2"/>
    <row r="1186" s="122" customFormat="1" x14ac:dyDescent="0.2"/>
    <row r="1187" s="122" customFormat="1" x14ac:dyDescent="0.2"/>
    <row r="1188" s="122" customFormat="1" x14ac:dyDescent="0.2"/>
    <row r="1189" s="122" customFormat="1" x14ac:dyDescent="0.2"/>
    <row r="1190" s="122" customFormat="1" x14ac:dyDescent="0.2"/>
    <row r="1191" s="122" customFormat="1" x14ac:dyDescent="0.2"/>
    <row r="1192" s="122" customFormat="1" x14ac:dyDescent="0.2"/>
    <row r="1193" s="122" customFormat="1" x14ac:dyDescent="0.2"/>
    <row r="1194" s="122" customFormat="1" x14ac:dyDescent="0.2"/>
    <row r="1195" s="122" customFormat="1" x14ac:dyDescent="0.2"/>
    <row r="1196" s="122" customFormat="1" x14ac:dyDescent="0.2"/>
    <row r="1197" s="122" customFormat="1" x14ac:dyDescent="0.2"/>
    <row r="1198" s="122" customFormat="1" x14ac:dyDescent="0.2"/>
    <row r="1199" s="122" customFormat="1" x14ac:dyDescent="0.2"/>
    <row r="1200" s="122" customFormat="1" x14ac:dyDescent="0.2"/>
    <row r="1201" s="122" customFormat="1" x14ac:dyDescent="0.2"/>
    <row r="1202" s="122" customFormat="1" x14ac:dyDescent="0.2"/>
    <row r="1203" s="122" customFormat="1" x14ac:dyDescent="0.2"/>
    <row r="1204" s="122" customFormat="1" x14ac:dyDescent="0.2"/>
    <row r="1205" s="122" customFormat="1" x14ac:dyDescent="0.2"/>
    <row r="1206" s="122" customFormat="1" x14ac:dyDescent="0.2"/>
    <row r="1207" s="122" customFormat="1" x14ac:dyDescent="0.2"/>
    <row r="1208" s="122" customFormat="1" x14ac:dyDescent="0.2"/>
    <row r="1209" s="122" customFormat="1" x14ac:dyDescent="0.2"/>
    <row r="1210" s="122" customFormat="1" x14ac:dyDescent="0.2"/>
    <row r="1211" s="122" customFormat="1" x14ac:dyDescent="0.2"/>
    <row r="1212" s="122" customFormat="1" x14ac:dyDescent="0.2"/>
    <row r="1213" s="122" customFormat="1" x14ac:dyDescent="0.2"/>
    <row r="1214" s="122" customFormat="1" x14ac:dyDescent="0.2"/>
    <row r="1215" s="122" customFormat="1" x14ac:dyDescent="0.2"/>
    <row r="1216" s="122" customFormat="1" x14ac:dyDescent="0.2"/>
    <row r="1217" s="122" customFormat="1" x14ac:dyDescent="0.2"/>
    <row r="1218" s="122" customFormat="1" x14ac:dyDescent="0.2"/>
    <row r="1219" s="122" customFormat="1" x14ac:dyDescent="0.2"/>
    <row r="1220" s="122" customFormat="1" x14ac:dyDescent="0.2"/>
    <row r="1221" s="122" customFormat="1" x14ac:dyDescent="0.2"/>
    <row r="1222" s="122" customFormat="1" x14ac:dyDescent="0.2"/>
    <row r="1223" s="122" customFormat="1" x14ac:dyDescent="0.2"/>
    <row r="1224" s="122" customFormat="1" x14ac:dyDescent="0.2"/>
    <row r="1225" s="122" customFormat="1" x14ac:dyDescent="0.2"/>
    <row r="1226" s="122" customFormat="1" x14ac:dyDescent="0.2"/>
    <row r="1227" s="122" customFormat="1" x14ac:dyDescent="0.2"/>
    <row r="1228" s="122" customFormat="1" x14ac:dyDescent="0.2"/>
    <row r="1229" s="122" customFormat="1" x14ac:dyDescent="0.2"/>
    <row r="1230" s="122" customFormat="1" x14ac:dyDescent="0.2"/>
    <row r="1231" s="122" customFormat="1" x14ac:dyDescent="0.2"/>
    <row r="1232" s="122" customFormat="1" x14ac:dyDescent="0.2"/>
    <row r="1233" spans="1:3" s="122" customFormat="1" x14ac:dyDescent="0.2"/>
    <row r="1234" spans="1:3" s="122" customFormat="1" x14ac:dyDescent="0.2"/>
    <row r="1235" spans="1:3" s="122" customFormat="1" x14ac:dyDescent="0.2"/>
    <row r="1236" spans="1:3" s="122" customFormat="1" x14ac:dyDescent="0.2"/>
    <row r="1237" spans="1:3" s="122" customFormat="1" x14ac:dyDescent="0.2"/>
    <row r="1238" spans="1:3" s="122" customFormat="1" x14ac:dyDescent="0.2"/>
    <row r="1239" spans="1:3" s="122" customFormat="1" x14ac:dyDescent="0.2"/>
    <row r="1240" spans="1:3" s="122" customFormat="1" x14ac:dyDescent="0.2"/>
    <row r="1241" spans="1:3" s="122" customFormat="1" x14ac:dyDescent="0.2"/>
    <row r="1242" spans="1:3" s="122" customFormat="1" x14ac:dyDescent="0.2"/>
    <row r="1243" spans="1:3" s="122" customFormat="1" x14ac:dyDescent="0.2"/>
    <row r="1244" spans="1:3" s="122" customFormat="1" x14ac:dyDescent="0.2"/>
    <row r="1245" spans="1:3" s="122" customFormat="1" x14ac:dyDescent="0.2"/>
    <row r="1246" spans="1:3" x14ac:dyDescent="0.2">
      <c r="A1246" s="122"/>
      <c r="B1246" s="122"/>
      <c r="C1246" s="122"/>
    </row>
    <row r="1247" spans="1:3" x14ac:dyDescent="0.2">
      <c r="A1247" s="122"/>
      <c r="B1247" s="122"/>
      <c r="C1247" s="122"/>
    </row>
    <row r="1248" spans="1:3" x14ac:dyDescent="0.2">
      <c r="A1248" s="122"/>
      <c r="B1248" s="122"/>
      <c r="C1248" s="122"/>
    </row>
    <row r="1249" spans="1:3" x14ac:dyDescent="0.2">
      <c r="A1249" s="122"/>
      <c r="B1249" s="122"/>
      <c r="C1249" s="122"/>
    </row>
    <row r="1250" spans="1:3" x14ac:dyDescent="0.2">
      <c r="A1250" s="122"/>
      <c r="B1250" s="122"/>
      <c r="C1250" s="122"/>
    </row>
    <row r="1251" spans="1:3" x14ac:dyDescent="0.2">
      <c r="A1251" s="122"/>
      <c r="B1251" s="122"/>
      <c r="C1251" s="122"/>
    </row>
    <row r="1252" spans="1:3" x14ac:dyDescent="0.2">
      <c r="A1252" s="122"/>
      <c r="B1252" s="122"/>
      <c r="C1252" s="122"/>
    </row>
    <row r="1253" spans="1:3" x14ac:dyDescent="0.2">
      <c r="A1253" s="122"/>
      <c r="B1253" s="122"/>
      <c r="C1253" s="122"/>
    </row>
    <row r="1254" spans="1:3" x14ac:dyDescent="0.2">
      <c r="A1254" s="122"/>
      <c r="B1254" s="122"/>
      <c r="C1254" s="122"/>
    </row>
    <row r="1255" spans="1:3" x14ac:dyDescent="0.2">
      <c r="A1255" s="122"/>
      <c r="B1255" s="122"/>
      <c r="C1255" s="122"/>
    </row>
    <row r="1256" spans="1:3" x14ac:dyDescent="0.2">
      <c r="A1256" s="122"/>
      <c r="B1256" s="122"/>
      <c r="C1256" s="122"/>
    </row>
    <row r="1257" spans="1:3" x14ac:dyDescent="0.2">
      <c r="A1257" s="122"/>
      <c r="B1257" s="122"/>
      <c r="C1257" s="122"/>
    </row>
    <row r="1258" spans="1:3" x14ac:dyDescent="0.2">
      <c r="A1258" s="122"/>
      <c r="B1258" s="122"/>
      <c r="C1258" s="122"/>
    </row>
    <row r="1259" spans="1:3" x14ac:dyDescent="0.2">
      <c r="A1259" s="122"/>
      <c r="B1259" s="122"/>
      <c r="C1259" s="122"/>
    </row>
    <row r="1260" spans="1:3" x14ac:dyDescent="0.2">
      <c r="A1260" s="122"/>
      <c r="B1260" s="122"/>
      <c r="C1260" s="122"/>
    </row>
    <row r="1261" spans="1:3" x14ac:dyDescent="0.2">
      <c r="A1261" s="122"/>
      <c r="B1261" s="122"/>
      <c r="C1261" s="122"/>
    </row>
    <row r="1262" spans="1:3" x14ac:dyDescent="0.2">
      <c r="A1262" s="122"/>
      <c r="B1262" s="122"/>
      <c r="C1262" s="122"/>
    </row>
    <row r="1263" spans="1:3" x14ac:dyDescent="0.2">
      <c r="A1263" s="122"/>
      <c r="B1263" s="122"/>
      <c r="C1263" s="122"/>
    </row>
    <row r="1264" spans="1:3" x14ac:dyDescent="0.2">
      <c r="A1264" s="122"/>
      <c r="B1264" s="122"/>
      <c r="C1264" s="122"/>
    </row>
    <row r="1265" spans="1:3" x14ac:dyDescent="0.2">
      <c r="A1265" s="122"/>
      <c r="B1265" s="122"/>
      <c r="C1265" s="122"/>
    </row>
    <row r="1266" spans="1:3" x14ac:dyDescent="0.2">
      <c r="A1266" s="122"/>
      <c r="B1266" s="122"/>
      <c r="C1266" s="122"/>
    </row>
    <row r="1267" spans="1:3" x14ac:dyDescent="0.2">
      <c r="A1267" s="122"/>
      <c r="B1267" s="122"/>
      <c r="C1267" s="122"/>
    </row>
    <row r="1268" spans="1:3" x14ac:dyDescent="0.2">
      <c r="A1268" s="122"/>
      <c r="B1268" s="122"/>
      <c r="C1268" s="122"/>
    </row>
    <row r="1269" spans="1:3" x14ac:dyDescent="0.2">
      <c r="A1269" s="122"/>
      <c r="B1269" s="122"/>
      <c r="C1269" s="122"/>
    </row>
    <row r="1270" spans="1:3" x14ac:dyDescent="0.2">
      <c r="A1270" s="122"/>
      <c r="B1270" s="122"/>
      <c r="C1270" s="122"/>
    </row>
    <row r="1271" spans="1:3" x14ac:dyDescent="0.2">
      <c r="A1271" s="122"/>
      <c r="B1271" s="122"/>
      <c r="C1271" s="122"/>
    </row>
    <row r="1272" spans="1:3" x14ac:dyDescent="0.2">
      <c r="A1272" s="122"/>
      <c r="B1272" s="122"/>
      <c r="C1272" s="122"/>
    </row>
    <row r="1273" spans="1:3" x14ac:dyDescent="0.2">
      <c r="A1273" s="122"/>
      <c r="B1273" s="122"/>
      <c r="C1273" s="122"/>
    </row>
    <row r="1274" spans="1:3" x14ac:dyDescent="0.2">
      <c r="A1274" s="122"/>
      <c r="B1274" s="122"/>
      <c r="C1274" s="122"/>
    </row>
    <row r="1275" spans="1:3" x14ac:dyDescent="0.2">
      <c r="A1275" s="122"/>
      <c r="B1275" s="122"/>
      <c r="C1275" s="122"/>
    </row>
    <row r="1276" spans="1:3" x14ac:dyDescent="0.2">
      <c r="A1276" s="122"/>
      <c r="B1276" s="122"/>
      <c r="C1276" s="122"/>
    </row>
    <row r="1277" spans="1:3" x14ac:dyDescent="0.2">
      <c r="A1277" s="122"/>
      <c r="B1277" s="122"/>
      <c r="C1277" s="122"/>
    </row>
    <row r="1278" spans="1:3" x14ac:dyDescent="0.2">
      <c r="A1278" s="122"/>
      <c r="B1278" s="122"/>
      <c r="C1278" s="122"/>
    </row>
    <row r="1279" spans="1:3" x14ac:dyDescent="0.2">
      <c r="A1279" s="122"/>
      <c r="B1279" s="122"/>
      <c r="C1279" s="122"/>
    </row>
    <row r="1280" spans="1:3" x14ac:dyDescent="0.2">
      <c r="A1280" s="122"/>
      <c r="B1280" s="122"/>
      <c r="C1280" s="122"/>
    </row>
    <row r="1281" spans="1:3" x14ac:dyDescent="0.2">
      <c r="A1281" s="122"/>
      <c r="B1281" s="122"/>
      <c r="C1281" s="122"/>
    </row>
    <row r="1282" spans="1:3" x14ac:dyDescent="0.2">
      <c r="A1282" s="122"/>
      <c r="B1282" s="122"/>
      <c r="C1282" s="122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</sheetData>
  <protectedRanges>
    <protectedRange sqref="A17:A74 A95:A97 A77:A92" name="Raspon1"/>
  </protectedRanges>
  <pageMargins left="0.25" right="0.25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Helena Štrkalj</cp:lastModifiedBy>
  <cp:lastPrinted>2023-11-15T11:28:29Z</cp:lastPrinted>
  <dcterms:created xsi:type="dcterms:W3CDTF">2022-08-12T12:51:27Z</dcterms:created>
  <dcterms:modified xsi:type="dcterms:W3CDTF">2023-11-15T11:38:16Z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