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culjak\Desktop\Financije 2023\DORH\Nova mapa\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H275" i="9"/>
  <c r="F275" i="9"/>
  <c r="F274" i="9"/>
  <c r="I273" i="9"/>
  <c r="H273" i="9"/>
  <c r="F273" i="9"/>
  <c r="E272" i="9"/>
  <c r="M271" i="9"/>
  <c r="L271" i="9"/>
  <c r="F271" i="9"/>
  <c r="E271" i="9"/>
  <c r="M270" i="9"/>
  <c r="L270" i="9"/>
  <c r="F270" i="9" s="1"/>
  <c r="B270" i="9" s="1"/>
  <c r="E270" i="9"/>
  <c r="M269" i="9"/>
  <c r="L269" i="9"/>
  <c r="E269" i="9"/>
  <c r="M268" i="9"/>
  <c r="L268" i="9"/>
  <c r="F268" i="9"/>
  <c r="E268" i="9"/>
  <c r="B268" i="9" s="1"/>
  <c r="M267" i="9"/>
  <c r="L267" i="9"/>
  <c r="F267" i="9"/>
  <c r="E267" i="9"/>
  <c r="B267" i="9" s="1"/>
  <c r="M266" i="9"/>
  <c r="L266" i="9"/>
  <c r="F266" i="9" s="1"/>
  <c r="E266" i="9"/>
  <c r="B266" i="9"/>
  <c r="M265" i="9"/>
  <c r="L265" i="9"/>
  <c r="E265" i="9"/>
  <c r="M264" i="9"/>
  <c r="L264" i="9"/>
  <c r="F264" i="9"/>
  <c r="E264" i="9"/>
  <c r="B264" i="9" s="1"/>
  <c r="M263" i="9"/>
  <c r="L263" i="9"/>
  <c r="F263" i="9"/>
  <c r="E263" i="9"/>
  <c r="B263" i="9" s="1"/>
  <c r="M262" i="9"/>
  <c r="L262" i="9"/>
  <c r="E262" i="9"/>
  <c r="M261" i="9"/>
  <c r="L261" i="9"/>
  <c r="E261" i="9"/>
  <c r="M260" i="9"/>
  <c r="L260" i="9"/>
  <c r="F260" i="9"/>
  <c r="E260" i="9"/>
  <c r="B260" i="9" s="1"/>
  <c r="M259" i="9"/>
  <c r="L259" i="9"/>
  <c r="F259" i="9"/>
  <c r="B259" i="9" s="1"/>
  <c r="E259" i="9"/>
  <c r="M258" i="9"/>
  <c r="L258" i="9"/>
  <c r="E258" i="9"/>
  <c r="M257" i="9"/>
  <c r="F257" i="9" s="1"/>
  <c r="L257" i="9"/>
  <c r="E257" i="9"/>
  <c r="B257" i="9"/>
  <c r="M256" i="9"/>
  <c r="L256" i="9"/>
  <c r="F256" i="9"/>
  <c r="E256" i="9"/>
  <c r="B256" i="9" s="1"/>
  <c r="M255" i="9"/>
  <c r="L255" i="9"/>
  <c r="F255" i="9"/>
  <c r="B255" i="9" s="1"/>
  <c r="E255" i="9"/>
  <c r="M254" i="9"/>
  <c r="L254" i="9"/>
  <c r="E254" i="9"/>
  <c r="M253" i="9"/>
  <c r="L253" i="9"/>
  <c r="E253" i="9"/>
  <c r="M252" i="9"/>
  <c r="L252" i="9"/>
  <c r="F252" i="9"/>
  <c r="E252" i="9"/>
  <c r="B252" i="9" s="1"/>
  <c r="M251" i="9"/>
  <c r="L251" i="9"/>
  <c r="F251" i="9"/>
  <c r="B251" i="9" s="1"/>
  <c r="E251" i="9"/>
  <c r="M250" i="9"/>
  <c r="L250" i="9"/>
  <c r="E250" i="9"/>
  <c r="M249" i="9"/>
  <c r="L249" i="9"/>
  <c r="E249" i="9"/>
  <c r="M248" i="9"/>
  <c r="L248" i="9"/>
  <c r="F248" i="9"/>
  <c r="E248" i="9"/>
  <c r="B248" i="9" s="1"/>
  <c r="M247" i="9"/>
  <c r="L247" i="9"/>
  <c r="F247" i="9"/>
  <c r="B247" i="9" s="1"/>
  <c r="E247" i="9"/>
  <c r="M246" i="9"/>
  <c r="L246" i="9"/>
  <c r="E246" i="9"/>
  <c r="M245" i="9"/>
  <c r="L245" i="9"/>
  <c r="E245" i="9"/>
  <c r="M244" i="9"/>
  <c r="L244" i="9"/>
  <c r="F244" i="9"/>
  <c r="E244" i="9"/>
  <c r="B244" i="9" s="1"/>
  <c r="M243" i="9"/>
  <c r="L243" i="9"/>
  <c r="F243" i="9"/>
  <c r="E243" i="9"/>
  <c r="B243" i="9" s="1"/>
  <c r="M242" i="9"/>
  <c r="L242" i="9"/>
  <c r="E242" i="9"/>
  <c r="M241" i="9"/>
  <c r="L241" i="9"/>
  <c r="E241" i="9"/>
  <c r="M240" i="9"/>
  <c r="L240" i="9"/>
  <c r="F240" i="9"/>
  <c r="E240" i="9"/>
  <c r="B240" i="9" s="1"/>
  <c r="M239" i="9"/>
  <c r="L239" i="9"/>
  <c r="F239" i="9"/>
  <c r="B239" i="9" s="1"/>
  <c r="E239" i="9"/>
  <c r="M238" i="9"/>
  <c r="L238" i="9"/>
  <c r="E238" i="9"/>
  <c r="M237" i="9"/>
  <c r="L237" i="9"/>
  <c r="E237" i="9"/>
  <c r="M236" i="9"/>
  <c r="L236" i="9"/>
  <c r="F236" i="9"/>
  <c r="E236" i="9"/>
  <c r="B236" i="9" s="1"/>
  <c r="M235" i="9"/>
  <c r="L235" i="9"/>
  <c r="F235" i="9"/>
  <c r="B235" i="9" s="1"/>
  <c r="E235" i="9"/>
  <c r="M234" i="9"/>
  <c r="L234" i="9"/>
  <c r="E234" i="9"/>
  <c r="M233" i="9"/>
  <c r="L233" i="9"/>
  <c r="E233" i="9"/>
  <c r="M232" i="9"/>
  <c r="L232" i="9"/>
  <c r="F232" i="9"/>
  <c r="E232" i="9"/>
  <c r="B232" i="9" s="1"/>
  <c r="M231" i="9"/>
  <c r="L231" i="9"/>
  <c r="F231" i="9"/>
  <c r="E231" i="9"/>
  <c r="B231" i="9" s="1"/>
  <c r="M230" i="9"/>
  <c r="L230" i="9"/>
  <c r="E230" i="9"/>
  <c r="M229" i="9"/>
  <c r="L229" i="9"/>
  <c r="E229" i="9"/>
  <c r="M228" i="9"/>
  <c r="L228" i="9"/>
  <c r="F228" i="9"/>
  <c r="E228" i="9"/>
  <c r="B228" i="9" s="1"/>
  <c r="M227" i="9"/>
  <c r="L227" i="9"/>
  <c r="F227" i="9" s="1"/>
  <c r="E227" i="9"/>
  <c r="M226" i="9"/>
  <c r="L226" i="9"/>
  <c r="E226" i="9"/>
  <c r="M225" i="9"/>
  <c r="L225" i="9"/>
  <c r="E225" i="9"/>
  <c r="M224" i="9"/>
  <c r="F224" i="9" s="1"/>
  <c r="L224" i="9"/>
  <c r="E224" i="9"/>
  <c r="M223" i="9"/>
  <c r="L223" i="9"/>
  <c r="E223" i="9"/>
  <c r="M222" i="9"/>
  <c r="L222" i="9"/>
  <c r="E222" i="9"/>
  <c r="M221" i="9"/>
  <c r="L221" i="9"/>
  <c r="E221" i="9"/>
  <c r="M220" i="9"/>
  <c r="F220" i="9" s="1"/>
  <c r="L220" i="9"/>
  <c r="E220" i="9"/>
  <c r="M219" i="9"/>
  <c r="L219" i="9"/>
  <c r="F219" i="9" s="1"/>
  <c r="B219" i="9" s="1"/>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E158" i="9"/>
  <c r="B158" i="9" s="1"/>
  <c r="H157" i="9"/>
  <c r="G157" i="9"/>
  <c r="F157" i="9"/>
  <c r="E157" i="9"/>
  <c r="H156" i="9"/>
  <c r="G156" i="9"/>
  <c r="E156" i="9" s="1"/>
  <c r="F156" i="9"/>
  <c r="H155" i="9"/>
  <c r="G155" i="9"/>
  <c r="E155" i="9" s="1"/>
  <c r="B155" i="9" s="1"/>
  <c r="F155" i="9"/>
  <c r="H154" i="9"/>
  <c r="G154" i="9"/>
  <c r="F154" i="9"/>
  <c r="E154" i="9"/>
  <c r="B154" i="9" s="1"/>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B116" i="9" s="1"/>
  <c r="F116" i="9"/>
  <c r="H115" i="9"/>
  <c r="G115" i="9"/>
  <c r="F115" i="9"/>
  <c r="H114" i="9"/>
  <c r="E114" i="9" s="1"/>
  <c r="B114" i="9" s="1"/>
  <c r="G114" i="9"/>
  <c r="F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F91" i="9"/>
  <c r="H90" i="9"/>
  <c r="E90" i="9" s="1"/>
  <c r="B90" i="9" s="1"/>
  <c r="G90" i="9"/>
  <c r="F90" i="9"/>
  <c r="H89" i="9"/>
  <c r="G89" i="9"/>
  <c r="F89" i="9"/>
  <c r="E89" i="9"/>
  <c r="B89" i="9" s="1"/>
  <c r="H88" i="9"/>
  <c r="G88" i="9"/>
  <c r="F88" i="9"/>
  <c r="E88" i="9"/>
  <c r="B88" i="9" s="1"/>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E43" i="9" s="1"/>
  <c r="B43" i="9" s="1"/>
  <c r="G43" i="9"/>
  <c r="F43" i="9"/>
  <c r="H42" i="9"/>
  <c r="E42" i="9" s="1"/>
  <c r="B42" i="9" s="1"/>
  <c r="G42" i="9"/>
  <c r="F42" i="9"/>
  <c r="H41" i="9"/>
  <c r="G41" i="9"/>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E23" i="9"/>
  <c r="B23" i="9" s="1"/>
  <c r="H22" i="9"/>
  <c r="G22" i="9"/>
  <c r="F22" i="9"/>
  <c r="E22" i="9"/>
  <c r="B22" i="9" s="1"/>
  <c r="F21" i="9"/>
  <c r="F4" i="9"/>
  <c r="O3" i="9"/>
  <c r="G275" i="9" s="1"/>
  <c r="E275" i="9" s="1"/>
  <c r="I3" i="9"/>
  <c r="H3" i="9"/>
  <c r="G3" i="9"/>
  <c r="D101" i="8"/>
  <c r="I36" i="3" s="1"/>
  <c r="D95" i="8"/>
  <c r="D90" i="8"/>
  <c r="D85" i="8"/>
  <c r="D80" i="8"/>
  <c r="D75" i="8"/>
  <c r="D70" i="8"/>
  <c r="D65" i="8"/>
  <c r="D60" i="8"/>
  <c r="D55" i="8"/>
  <c r="D49" i="8" s="1"/>
  <c r="D50" i="8"/>
  <c r="D44" i="8"/>
  <c r="D43" i="8" s="1"/>
  <c r="D36" i="8"/>
  <c r="D26" i="8"/>
  <c r="D24" i="8" s="1"/>
  <c r="C1499" i="1" s="1"/>
  <c r="H1499" i="1" s="1"/>
  <c r="D18" i="8"/>
  <c r="D8" i="8"/>
  <c r="D6" i="8" s="1"/>
  <c r="C1481" i="1" s="1"/>
  <c r="E44" i="7"/>
  <c r="D44" i="7"/>
  <c r="E39" i="7"/>
  <c r="D39" i="7"/>
  <c r="D38" i="7" s="1"/>
  <c r="E38" i="7"/>
  <c r="E30" i="7"/>
  <c r="D30" i="7"/>
  <c r="D22" i="7" s="1"/>
  <c r="D5" i="7" s="1"/>
  <c r="H29" i="3" s="1"/>
  <c r="E23" i="7"/>
  <c r="E22" i="7" s="1"/>
  <c r="D23" i="7"/>
  <c r="E14" i="7"/>
  <c r="D14" i="7"/>
  <c r="E7" i="7"/>
  <c r="D7" i="7"/>
  <c r="D6" i="7" s="1"/>
  <c r="E6" i="7"/>
  <c r="E5" i="7"/>
  <c r="I29" i="3"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250" i="5"/>
  <c r="C1227" i="1" s="1"/>
  <c r="F249" i="5"/>
  <c r="F248" i="5"/>
  <c r="F247" i="5"/>
  <c r="E246" i="5"/>
  <c r="F246" i="5" s="1"/>
  <c r="D246" i="5"/>
  <c r="F244" i="5"/>
  <c r="F243" i="5"/>
  <c r="E242" i="5"/>
  <c r="D1219" i="1" s="1"/>
  <c r="D242" i="5"/>
  <c r="F241" i="5"/>
  <c r="F240" i="5"/>
  <c r="E239" i="5"/>
  <c r="D1216" i="1" s="1"/>
  <c r="H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E180" i="5"/>
  <c r="E177" i="5" s="1"/>
  <c r="H307" i="9"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C1127" i="1"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096" i="1" s="1"/>
  <c r="G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1056" i="1"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D593" i="4"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C412" i="1"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D363"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D248" i="1" s="1"/>
  <c r="H248" i="1"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E202" i="4"/>
  <c r="F202" i="4" s="1"/>
  <c r="D202" i="4"/>
  <c r="F201" i="4"/>
  <c r="F200" i="4"/>
  <c r="F199" i="4"/>
  <c r="F198" i="4"/>
  <c r="E197" i="4"/>
  <c r="E196" i="4" s="1"/>
  <c r="D192" i="1"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E133" i="4" s="1"/>
  <c r="F133" i="4" s="1"/>
  <c r="D134" i="4"/>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D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H1577" i="1" s="1"/>
  <c r="C1576" i="1"/>
  <c r="G1576" i="1" s="1"/>
  <c r="G1575" i="1"/>
  <c r="C1575" i="1"/>
  <c r="H1575" i="1" s="1"/>
  <c r="C1574" i="1"/>
  <c r="H1574" i="1" s="1"/>
  <c r="H1573" i="1"/>
  <c r="G1573" i="1"/>
  <c r="C1573" i="1"/>
  <c r="H1572" i="1"/>
  <c r="C1572" i="1"/>
  <c r="G1572" i="1" s="1"/>
  <c r="G1571" i="1"/>
  <c r="C1571" i="1"/>
  <c r="H1571" i="1" s="1"/>
  <c r="C1570" i="1"/>
  <c r="H1570" i="1" s="1"/>
  <c r="H1569" i="1"/>
  <c r="G1569" i="1"/>
  <c r="C1569" i="1"/>
  <c r="H1568" i="1"/>
  <c r="C1568" i="1"/>
  <c r="G1568" i="1" s="1"/>
  <c r="G1567" i="1"/>
  <c r="C1567" i="1"/>
  <c r="H1567" i="1" s="1"/>
  <c r="C1566" i="1"/>
  <c r="H1566" i="1" s="1"/>
  <c r="H1565" i="1"/>
  <c r="G1565" i="1"/>
  <c r="C1565" i="1"/>
  <c r="H1564" i="1"/>
  <c r="C1564" i="1"/>
  <c r="G1564" i="1" s="1"/>
  <c r="G1563" i="1"/>
  <c r="C1563" i="1"/>
  <c r="H1563" i="1" s="1"/>
  <c r="C1562" i="1"/>
  <c r="H1562" i="1" s="1"/>
  <c r="H1561" i="1"/>
  <c r="G1561" i="1"/>
  <c r="C1561" i="1"/>
  <c r="H1560" i="1"/>
  <c r="C1560" i="1"/>
  <c r="G1560" i="1" s="1"/>
  <c r="G1559" i="1"/>
  <c r="C1559" i="1"/>
  <c r="H1559" i="1" s="1"/>
  <c r="C1558" i="1"/>
  <c r="H1558" i="1" s="1"/>
  <c r="H1557" i="1"/>
  <c r="G1557" i="1"/>
  <c r="C1557" i="1"/>
  <c r="H1556" i="1"/>
  <c r="C1556" i="1"/>
  <c r="G1556" i="1" s="1"/>
  <c r="G1555" i="1"/>
  <c r="C1555" i="1"/>
  <c r="H1555" i="1" s="1"/>
  <c r="C1554" i="1"/>
  <c r="H1554" i="1" s="1"/>
  <c r="H1553" i="1"/>
  <c r="G1553" i="1"/>
  <c r="C1553" i="1"/>
  <c r="H1552" i="1"/>
  <c r="C1552" i="1"/>
  <c r="G1552" i="1" s="1"/>
  <c r="G1551" i="1"/>
  <c r="C1551" i="1"/>
  <c r="H1551" i="1" s="1"/>
  <c r="C1550" i="1"/>
  <c r="H1550" i="1" s="1"/>
  <c r="H1549" i="1"/>
  <c r="G1549" i="1"/>
  <c r="C1549" i="1"/>
  <c r="H1548" i="1"/>
  <c r="C1548" i="1"/>
  <c r="G1548" i="1" s="1"/>
  <c r="G1547" i="1"/>
  <c r="C1547" i="1"/>
  <c r="H1547" i="1" s="1"/>
  <c r="C1546" i="1"/>
  <c r="H1546" i="1" s="1"/>
  <c r="H1545" i="1"/>
  <c r="G1545" i="1"/>
  <c r="C1545" i="1"/>
  <c r="H1544" i="1"/>
  <c r="C1544" i="1"/>
  <c r="G1544" i="1" s="1"/>
  <c r="G1543" i="1"/>
  <c r="C1543" i="1"/>
  <c r="H1543" i="1" s="1"/>
  <c r="C1542" i="1"/>
  <c r="H1542" i="1" s="1"/>
  <c r="H1541" i="1"/>
  <c r="G1541" i="1"/>
  <c r="C1541" i="1"/>
  <c r="H1540" i="1"/>
  <c r="C1540" i="1"/>
  <c r="G1540" i="1" s="1"/>
  <c r="G1539" i="1"/>
  <c r="C1539" i="1"/>
  <c r="H1539" i="1" s="1"/>
  <c r="C1538" i="1"/>
  <c r="H1538" i="1" s="1"/>
  <c r="H1537" i="1"/>
  <c r="G1537" i="1"/>
  <c r="C1537" i="1"/>
  <c r="H1536" i="1"/>
  <c r="C1536" i="1"/>
  <c r="G1536" i="1" s="1"/>
  <c r="G1535" i="1"/>
  <c r="C1535" i="1"/>
  <c r="H1535" i="1" s="1"/>
  <c r="C1534" i="1"/>
  <c r="H1534" i="1" s="1"/>
  <c r="H1533" i="1"/>
  <c r="G1533" i="1"/>
  <c r="C1533" i="1"/>
  <c r="H1532" i="1"/>
  <c r="C1532" i="1"/>
  <c r="G1532" i="1" s="1"/>
  <c r="G1531" i="1"/>
  <c r="C1531" i="1"/>
  <c r="H1531" i="1" s="1"/>
  <c r="C1530" i="1"/>
  <c r="H1530" i="1" s="1"/>
  <c r="H1529" i="1"/>
  <c r="G1529" i="1"/>
  <c r="C1529" i="1"/>
  <c r="H1528" i="1"/>
  <c r="C1528" i="1"/>
  <c r="G1528" i="1" s="1"/>
  <c r="G1527" i="1"/>
  <c r="C1527" i="1"/>
  <c r="H1527" i="1" s="1"/>
  <c r="C1526" i="1"/>
  <c r="H1526" i="1" s="1"/>
  <c r="H1525" i="1"/>
  <c r="G1525" i="1"/>
  <c r="C1525" i="1"/>
  <c r="H1524" i="1"/>
  <c r="C1524" i="1"/>
  <c r="G1524" i="1" s="1"/>
  <c r="G1523" i="1"/>
  <c r="C1523" i="1"/>
  <c r="H1523" i="1" s="1"/>
  <c r="C1522" i="1"/>
  <c r="H1522" i="1" s="1"/>
  <c r="H1521" i="1"/>
  <c r="G1521" i="1"/>
  <c r="C1521" i="1"/>
  <c r="H1520" i="1"/>
  <c r="C1520" i="1"/>
  <c r="G1520" i="1" s="1"/>
  <c r="G1519" i="1"/>
  <c r="C1519" i="1"/>
  <c r="H1519" i="1" s="1"/>
  <c r="C1518" i="1"/>
  <c r="H1518" i="1" s="1"/>
  <c r="H1516" i="1"/>
  <c r="C1516" i="1"/>
  <c r="G1516" i="1" s="1"/>
  <c r="C1515" i="1"/>
  <c r="H1515" i="1" s="1"/>
  <c r="C1514" i="1"/>
  <c r="H1514" i="1" s="1"/>
  <c r="H1513" i="1"/>
  <c r="G1513" i="1"/>
  <c r="C1513" i="1"/>
  <c r="H1512" i="1"/>
  <c r="C1512" i="1"/>
  <c r="G1512" i="1" s="1"/>
  <c r="C1511" i="1"/>
  <c r="H1511" i="1" s="1"/>
  <c r="C1510" i="1"/>
  <c r="H1510" i="1" s="1"/>
  <c r="C1509" i="1"/>
  <c r="H1509" i="1" s="1"/>
  <c r="H1508" i="1"/>
  <c r="C1508" i="1"/>
  <c r="G1508" i="1" s="1"/>
  <c r="G1507" i="1"/>
  <c r="C1507" i="1"/>
  <c r="H1507" i="1" s="1"/>
  <c r="C1506" i="1"/>
  <c r="H1506" i="1" s="1"/>
  <c r="H1505" i="1"/>
  <c r="G1505" i="1"/>
  <c r="C1505" i="1"/>
  <c r="H1504" i="1"/>
  <c r="C1504" i="1"/>
  <c r="G1504" i="1" s="1"/>
  <c r="C1503" i="1"/>
  <c r="H1503" i="1" s="1"/>
  <c r="C1502" i="1"/>
  <c r="H1502" i="1" s="1"/>
  <c r="C1500" i="1"/>
  <c r="G1500" i="1" s="1"/>
  <c r="C1498" i="1"/>
  <c r="H1498" i="1" s="1"/>
  <c r="H1497" i="1"/>
  <c r="G1497" i="1"/>
  <c r="C1497" i="1"/>
  <c r="H1496" i="1"/>
  <c r="C1496" i="1"/>
  <c r="G1496" i="1" s="1"/>
  <c r="G1495" i="1"/>
  <c r="C1495" i="1"/>
  <c r="H1495" i="1" s="1"/>
  <c r="C1494" i="1"/>
  <c r="H1494" i="1" s="1"/>
  <c r="H1493" i="1"/>
  <c r="G1493" i="1"/>
  <c r="C1493" i="1"/>
  <c r="H1492" i="1"/>
  <c r="C1492" i="1"/>
  <c r="G1492" i="1" s="1"/>
  <c r="C1491" i="1"/>
  <c r="H1491" i="1" s="1"/>
  <c r="C1490" i="1"/>
  <c r="H1490" i="1" s="1"/>
  <c r="G1489" i="1"/>
  <c r="C1489" i="1"/>
  <c r="H1489" i="1" s="1"/>
  <c r="H1488" i="1"/>
  <c r="C1488" i="1"/>
  <c r="G1488" i="1" s="1"/>
  <c r="G1487" i="1"/>
  <c r="C1487" i="1"/>
  <c r="H1487" i="1" s="1"/>
  <c r="C1486" i="1"/>
  <c r="H1486" i="1" s="1"/>
  <c r="C1485" i="1"/>
  <c r="H1485" i="1" s="1"/>
  <c r="C1484" i="1"/>
  <c r="G1484" i="1" s="1"/>
  <c r="C1483" i="1"/>
  <c r="H1483" i="1" s="1"/>
  <c r="C1482" i="1"/>
  <c r="H1482" i="1" s="1"/>
  <c r="H1480" i="1"/>
  <c r="C1480" i="1"/>
  <c r="G1480" i="1" s="1"/>
  <c r="D1479" i="1"/>
  <c r="C1479" i="1"/>
  <c r="H1479" i="1" s="1"/>
  <c r="G1478" i="1"/>
  <c r="D1478" i="1"/>
  <c r="C1478" i="1"/>
  <c r="J1478" i="1" s="1"/>
  <c r="D1477" i="1"/>
  <c r="C1477" i="1"/>
  <c r="H1477" i="1" s="1"/>
  <c r="G1476" i="1"/>
  <c r="D1476" i="1"/>
  <c r="C1476" i="1"/>
  <c r="J1476" i="1" s="1"/>
  <c r="G1475" i="1"/>
  <c r="D1475" i="1"/>
  <c r="C1475" i="1"/>
  <c r="H1475" i="1" s="1"/>
  <c r="D1474" i="1"/>
  <c r="C1474" i="1"/>
  <c r="H1474" i="1" s="1"/>
  <c r="G1473" i="1"/>
  <c r="D1473" i="1"/>
  <c r="C1473" i="1"/>
  <c r="J1473" i="1" s="1"/>
  <c r="D1472" i="1"/>
  <c r="C1472" i="1"/>
  <c r="H1472" i="1" s="1"/>
  <c r="G1471" i="1"/>
  <c r="D1471" i="1"/>
  <c r="C1471" i="1"/>
  <c r="J1471" i="1" s="1"/>
  <c r="G1470" i="1"/>
  <c r="D1470" i="1"/>
  <c r="C1470" i="1"/>
  <c r="H1470" i="1" s="1"/>
  <c r="G1469" i="1"/>
  <c r="D1469" i="1"/>
  <c r="C1469" i="1"/>
  <c r="H1469" i="1" s="1"/>
  <c r="D1468" i="1"/>
  <c r="C1468" i="1"/>
  <c r="H1468" i="1" s="1"/>
  <c r="G1467" i="1"/>
  <c r="D1467" i="1"/>
  <c r="C1467" i="1"/>
  <c r="J1467" i="1" s="1"/>
  <c r="D1466" i="1"/>
  <c r="C1466" i="1"/>
  <c r="H1466" i="1" s="1"/>
  <c r="G1465" i="1"/>
  <c r="D1465" i="1"/>
  <c r="C1465" i="1"/>
  <c r="J1465" i="1" s="1"/>
  <c r="D1464" i="1"/>
  <c r="C1464" i="1"/>
  <c r="H1464" i="1" s="1"/>
  <c r="G1463" i="1"/>
  <c r="D1463" i="1"/>
  <c r="C1463" i="1"/>
  <c r="J1463" i="1" s="1"/>
  <c r="D1462" i="1"/>
  <c r="C1462" i="1"/>
  <c r="H1462" i="1" s="1"/>
  <c r="D1461" i="1"/>
  <c r="C1461" i="1"/>
  <c r="H1461" i="1" s="1"/>
  <c r="G1460" i="1"/>
  <c r="D1460" i="1"/>
  <c r="C1460" i="1"/>
  <c r="J1460" i="1" s="1"/>
  <c r="D1459" i="1"/>
  <c r="C1459" i="1"/>
  <c r="H1459" i="1" s="1"/>
  <c r="G1458" i="1"/>
  <c r="D1458" i="1"/>
  <c r="C1458" i="1"/>
  <c r="J1458" i="1" s="1"/>
  <c r="D1457" i="1"/>
  <c r="C1457" i="1"/>
  <c r="H1457" i="1" s="1"/>
  <c r="D1456" i="1"/>
  <c r="C1456" i="1"/>
  <c r="J1456" i="1" s="1"/>
  <c r="D1455" i="1"/>
  <c r="C1455" i="1"/>
  <c r="H1455" i="1" s="1"/>
  <c r="D1454" i="1"/>
  <c r="C1454" i="1"/>
  <c r="H1454" i="1" s="1"/>
  <c r="D1453" i="1"/>
  <c r="G1452" i="1"/>
  <c r="D1452" i="1"/>
  <c r="C1452" i="1"/>
  <c r="J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G1445" i="1" s="1"/>
  <c r="C1445" i="1"/>
  <c r="J1445" i="1" s="1"/>
  <c r="D1444" i="1"/>
  <c r="J1444" i="1" s="1"/>
  <c r="C1444" i="1"/>
  <c r="G1444" i="1" s="1"/>
  <c r="H1443" i="1"/>
  <c r="D1443" i="1"/>
  <c r="G1443" i="1" s="1"/>
  <c r="I1443" i="1" s="1"/>
  <c r="C1443" i="1"/>
  <c r="D1442" i="1"/>
  <c r="J1442" i="1" s="1"/>
  <c r="C1442" i="1"/>
  <c r="G1442" i="1" s="1"/>
  <c r="H1441" i="1"/>
  <c r="D1441" i="1"/>
  <c r="G1441" i="1" s="1"/>
  <c r="I1441" i="1" s="1"/>
  <c r="C1441" i="1"/>
  <c r="D1440" i="1"/>
  <c r="J1440" i="1" s="1"/>
  <c r="C1440" i="1"/>
  <c r="H1439" i="1"/>
  <c r="D1439" i="1"/>
  <c r="G1439" i="1" s="1"/>
  <c r="I1439" i="1" s="1"/>
  <c r="C1439" i="1"/>
  <c r="D1438" i="1"/>
  <c r="C1438" i="1"/>
  <c r="D1437" i="1"/>
  <c r="G1437" i="1" s="1"/>
  <c r="C1437" i="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D1325" i="1"/>
  <c r="C1325" i="1"/>
  <c r="H1324" i="1"/>
  <c r="G1324" i="1"/>
  <c r="D1324" i="1"/>
  <c r="C1324" i="1"/>
  <c r="H1323" i="1"/>
  <c r="G1323" i="1"/>
  <c r="D1323" i="1"/>
  <c r="C1323"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D1285" i="1"/>
  <c r="H1285" i="1" s="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H1270" i="1" s="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D1241" i="1"/>
  <c r="C1241" i="1"/>
  <c r="H1240" i="1"/>
  <c r="G1240" i="1"/>
  <c r="D1240" i="1"/>
  <c r="C1240" i="1"/>
  <c r="H1239" i="1"/>
  <c r="G1239" i="1"/>
  <c r="D1239" i="1"/>
  <c r="C1239" i="1"/>
  <c r="H1238" i="1"/>
  <c r="G1238" i="1"/>
  <c r="D1238" i="1"/>
  <c r="C1238" i="1"/>
  <c r="D1237" i="1"/>
  <c r="G1237" i="1" s="1"/>
  <c r="C1237" i="1"/>
  <c r="D1236" i="1"/>
  <c r="H1236" i="1" s="1"/>
  <c r="C1236" i="1"/>
  <c r="H1234" i="1"/>
  <c r="G1234" i="1"/>
  <c r="D1234" i="1"/>
  <c r="C1234" i="1"/>
  <c r="H1233" i="1"/>
  <c r="G1233" i="1"/>
  <c r="D1233" i="1"/>
  <c r="C1233" i="1"/>
  <c r="H1232" i="1"/>
  <c r="G1232" i="1"/>
  <c r="D1232" i="1"/>
  <c r="C1232" i="1"/>
  <c r="H1231" i="1"/>
  <c r="G1231" i="1"/>
  <c r="D1231" i="1"/>
  <c r="C1231" i="1"/>
  <c r="H1230" i="1"/>
  <c r="G1230" i="1"/>
  <c r="D1230" i="1"/>
  <c r="C1230" i="1"/>
  <c r="D1229" i="1"/>
  <c r="C1229" i="1"/>
  <c r="G1229" i="1" s="1"/>
  <c r="D1228" i="1"/>
  <c r="G1228" i="1" s="1"/>
  <c r="C1228" i="1"/>
  <c r="D1227" i="1"/>
  <c r="D1226" i="1"/>
  <c r="G1226" i="1" s="1"/>
  <c r="C1226" i="1"/>
  <c r="H1225" i="1"/>
  <c r="D1225" i="1"/>
  <c r="G1225" i="1" s="1"/>
  <c r="C1225" i="1"/>
  <c r="D1224" i="1"/>
  <c r="H1224" i="1" s="1"/>
  <c r="C1224" i="1"/>
  <c r="C1223" i="1"/>
  <c r="D1221" i="1"/>
  <c r="H1221" i="1" s="1"/>
  <c r="C1221" i="1"/>
  <c r="G1220" i="1"/>
  <c r="D1220" i="1"/>
  <c r="H1220" i="1" s="1"/>
  <c r="C1220" i="1"/>
  <c r="C1219" i="1"/>
  <c r="H1218" i="1"/>
  <c r="G1218" i="1"/>
  <c r="D1218" i="1"/>
  <c r="C1218" i="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D1189" i="1"/>
  <c r="G1189" i="1" s="1"/>
  <c r="C1189" i="1"/>
  <c r="H1188" i="1"/>
  <c r="G1188" i="1"/>
  <c r="D1188" i="1"/>
  <c r="C1188" i="1"/>
  <c r="H1187" i="1"/>
  <c r="G1187" i="1"/>
  <c r="D1187" i="1"/>
  <c r="C1187" i="1"/>
  <c r="H1186" i="1"/>
  <c r="G1186" i="1"/>
  <c r="D1186" i="1"/>
  <c r="C1186" i="1"/>
  <c r="H1185" i="1"/>
  <c r="G1185" i="1"/>
  <c r="D1185" i="1"/>
  <c r="C1185" i="1"/>
  <c r="H1184" i="1"/>
  <c r="D1184" i="1"/>
  <c r="G1184" i="1" s="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D1159" i="1"/>
  <c r="G1159" i="1" s="1"/>
  <c r="C1159" i="1"/>
  <c r="H1158" i="1"/>
  <c r="G1158" i="1"/>
  <c r="D1158" i="1"/>
  <c r="C1158" i="1"/>
  <c r="C1157" i="1"/>
  <c r="D1156" i="1"/>
  <c r="G1156" i="1" s="1"/>
  <c r="C1156" i="1"/>
  <c r="H1155" i="1"/>
  <c r="D1155" i="1"/>
  <c r="G1155" i="1" s="1"/>
  <c r="C1155" i="1"/>
  <c r="C1154"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D1129" i="1"/>
  <c r="H1129" i="1" s="1"/>
  <c r="C1129" i="1"/>
  <c r="H1128" i="1"/>
  <c r="G1128" i="1"/>
  <c r="D1128" i="1"/>
  <c r="C1128"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H1008" i="1"/>
  <c r="D1008" i="1"/>
  <c r="G1008" i="1" s="1"/>
  <c r="C1008" i="1"/>
  <c r="D1007" i="1"/>
  <c r="H1006" i="1"/>
  <c r="D1006" i="1"/>
  <c r="G1006" i="1" s="1"/>
  <c r="C1006" i="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H999" i="1"/>
  <c r="G999" i="1"/>
  <c r="D999" i="1"/>
  <c r="C999" i="1"/>
  <c r="H998" i="1"/>
  <c r="D998" i="1"/>
  <c r="G998" i="1" s="1"/>
  <c r="C998" i="1"/>
  <c r="D997" i="1"/>
  <c r="G997" i="1" s="1"/>
  <c r="C997" i="1"/>
  <c r="H996" i="1"/>
  <c r="G996" i="1"/>
  <c r="D996" i="1"/>
  <c r="C996" i="1"/>
  <c r="H995" i="1"/>
  <c r="G995" i="1"/>
  <c r="D995" i="1"/>
  <c r="C995" i="1"/>
  <c r="H994" i="1"/>
  <c r="G994" i="1"/>
  <c r="D994" i="1"/>
  <c r="C994" i="1"/>
  <c r="H993" i="1"/>
  <c r="D993" i="1"/>
  <c r="G993" i="1" s="1"/>
  <c r="C993" i="1"/>
  <c r="H992" i="1"/>
  <c r="G992" i="1"/>
  <c r="D992" i="1"/>
  <c r="C992" i="1"/>
  <c r="H991" i="1"/>
  <c r="D991" i="1"/>
  <c r="G991" i="1" s="1"/>
  <c r="C991" i="1"/>
  <c r="D989" i="1"/>
  <c r="H989" i="1" s="1"/>
  <c r="C989" i="1"/>
  <c r="H988" i="1"/>
  <c r="G988" i="1"/>
  <c r="D988" i="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D948" i="1"/>
  <c r="H948" i="1" s="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D741" i="1"/>
  <c r="G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H715" i="1"/>
  <c r="G715" i="1"/>
  <c r="D715" i="1"/>
  <c r="C715" i="1"/>
  <c r="H714" i="1"/>
  <c r="G714" i="1"/>
  <c r="D714" i="1"/>
  <c r="C714" i="1"/>
  <c r="G713"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H644" i="1" s="1"/>
  <c r="C644" i="1"/>
  <c r="D643" i="1"/>
  <c r="H643" i="1" s="1"/>
  <c r="C643" i="1"/>
  <c r="H642" i="1"/>
  <c r="G642" i="1"/>
  <c r="D642" i="1"/>
  <c r="C642" i="1"/>
  <c r="D641" i="1"/>
  <c r="H641" i="1" s="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G468" i="1"/>
  <c r="D468" i="1"/>
  <c r="H468" i="1" s="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D292" i="1"/>
  <c r="H292" i="1" s="1"/>
  <c r="C292" i="1"/>
  <c r="D291" i="1"/>
  <c r="H291" i="1" s="1"/>
  <c r="C291" i="1"/>
  <c r="G291" i="1" s="1"/>
  <c r="D290" i="1"/>
  <c r="H290" i="1" s="1"/>
  <c r="C290" i="1"/>
  <c r="G290" i="1" s="1"/>
  <c r="D289" i="1"/>
  <c r="H289" i="1" s="1"/>
  <c r="C289" i="1"/>
  <c r="D288" i="1"/>
  <c r="C288" i="1"/>
  <c r="H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D256" i="1"/>
  <c r="H256" i="1" s="1"/>
  <c r="C256" i="1"/>
  <c r="H255" i="1"/>
  <c r="D255" i="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D208" i="1"/>
  <c r="H208" i="1" s="1"/>
  <c r="C208" i="1"/>
  <c r="D207" i="1"/>
  <c r="H207" i="1" s="1"/>
  <c r="C207" i="1"/>
  <c r="G207" i="1" s="1"/>
  <c r="D206" i="1"/>
  <c r="H206" i="1" s="1"/>
  <c r="C206" i="1"/>
  <c r="H205" i="1"/>
  <c r="D205" i="1"/>
  <c r="C205" i="1"/>
  <c r="G205" i="1" s="1"/>
  <c r="D204" i="1"/>
  <c r="H204" i="1" s="1"/>
  <c r="C204" i="1"/>
  <c r="H203" i="1"/>
  <c r="D203" i="1"/>
  <c r="C203" i="1"/>
  <c r="G203" i="1" s="1"/>
  <c r="H202" i="1"/>
  <c r="D202" i="1"/>
  <c r="C202" i="1"/>
  <c r="G202" i="1" s="1"/>
  <c r="H201" i="1"/>
  <c r="D201" i="1"/>
  <c r="C201" i="1"/>
  <c r="G201" i="1" s="1"/>
  <c r="H200" i="1"/>
  <c r="D200" i="1"/>
  <c r="C200" i="1"/>
  <c r="G200" i="1" s="1"/>
  <c r="H199" i="1"/>
  <c r="D199" i="1"/>
  <c r="C199" i="1"/>
  <c r="G199" i="1" s="1"/>
  <c r="D198" i="1"/>
  <c r="H198" i="1" s="1"/>
  <c r="C198" i="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H189" i="1"/>
  <c r="D189" i="1"/>
  <c r="C189" i="1"/>
  <c r="D188" i="1"/>
  <c r="H188" i="1" s="1"/>
  <c r="C188" i="1"/>
  <c r="G188" i="1" s="1"/>
  <c r="D187" i="1"/>
  <c r="H187" i="1" s="1"/>
  <c r="C187" i="1"/>
  <c r="G187" i="1" s="1"/>
  <c r="D186" i="1"/>
  <c r="H186" i="1" s="1"/>
  <c r="C186" i="1"/>
  <c r="G186" i="1" s="1"/>
  <c r="H185" i="1"/>
  <c r="D185" i="1"/>
  <c r="C185" i="1"/>
  <c r="G185" i="1" s="1"/>
  <c r="D184" i="1"/>
  <c r="H184" i="1" s="1"/>
  <c r="C184" i="1"/>
  <c r="D183" i="1"/>
  <c r="H183" i="1" s="1"/>
  <c r="C183" i="1"/>
  <c r="D182" i="1"/>
  <c r="H182" i="1" s="1"/>
  <c r="C182" i="1"/>
  <c r="G182" i="1" s="1"/>
  <c r="D181" i="1"/>
  <c r="H181" i="1" s="1"/>
  <c r="C181" i="1"/>
  <c r="G181" i="1" s="1"/>
  <c r="D180" i="1"/>
  <c r="H180" i="1" s="1"/>
  <c r="C180" i="1"/>
  <c r="H179" i="1"/>
  <c r="D179" i="1"/>
  <c r="C179" i="1"/>
  <c r="D178" i="1"/>
  <c r="H178" i="1" s="1"/>
  <c r="C178" i="1"/>
  <c r="H177" i="1"/>
  <c r="D177" i="1"/>
  <c r="C177" i="1"/>
  <c r="D176" i="1"/>
  <c r="H176" i="1" s="1"/>
  <c r="C176" i="1"/>
  <c r="D175" i="1"/>
  <c r="H175" i="1" s="1"/>
  <c r="C175" i="1"/>
  <c r="G175" i="1" s="1"/>
  <c r="D174" i="1"/>
  <c r="H174" i="1" s="1"/>
  <c r="C174" i="1"/>
  <c r="G174" i="1" s="1"/>
  <c r="C173" i="1"/>
  <c r="H172" i="1"/>
  <c r="D172" i="1"/>
  <c r="C172" i="1"/>
  <c r="H171" i="1"/>
  <c r="D171" i="1"/>
  <c r="C171" i="1"/>
  <c r="G171" i="1" s="1"/>
  <c r="H170" i="1"/>
  <c r="D170" i="1"/>
  <c r="C170" i="1"/>
  <c r="G170" i="1" s="1"/>
  <c r="D169" i="1"/>
  <c r="H169" i="1" s="1"/>
  <c r="C169" i="1"/>
  <c r="G169" i="1" s="1"/>
  <c r="H168" i="1"/>
  <c r="D168" i="1"/>
  <c r="C168" i="1"/>
  <c r="D167" i="1"/>
  <c r="H167" i="1" s="1"/>
  <c r="C167" i="1"/>
  <c r="D166" i="1"/>
  <c r="H166" i="1" s="1"/>
  <c r="C166" i="1"/>
  <c r="G166" i="1" s="1"/>
  <c r="C165" i="1"/>
  <c r="D164" i="1"/>
  <c r="H164" i="1" s="1"/>
  <c r="C164" i="1"/>
  <c r="D163" i="1"/>
  <c r="H163" i="1" s="1"/>
  <c r="C163" i="1"/>
  <c r="D162" i="1"/>
  <c r="H162" i="1" s="1"/>
  <c r="C162" i="1"/>
  <c r="G162" i="1" s="1"/>
  <c r="D161" i="1"/>
  <c r="H161" i="1" s="1"/>
  <c r="C161" i="1"/>
  <c r="D160" i="1"/>
  <c r="H160" i="1" s="1"/>
  <c r="C160" i="1"/>
  <c r="H158" i="1"/>
  <c r="D158" i="1"/>
  <c r="C158" i="1"/>
  <c r="G158" i="1" s="1"/>
  <c r="D157" i="1"/>
  <c r="H157" i="1" s="1"/>
  <c r="C157" i="1"/>
  <c r="H156" i="1"/>
  <c r="D156" i="1"/>
  <c r="C156" i="1"/>
  <c r="G156" i="1" s="1"/>
  <c r="D155" i="1"/>
  <c r="H155" i="1" s="1"/>
  <c r="C155" i="1"/>
  <c r="D154" i="1"/>
  <c r="H154" i="1" s="1"/>
  <c r="C154" i="1"/>
  <c r="H153" i="1"/>
  <c r="D153" i="1"/>
  <c r="C153" i="1"/>
  <c r="G153" i="1" s="1"/>
  <c r="D152" i="1"/>
  <c r="H152" i="1" s="1"/>
  <c r="C152" i="1"/>
  <c r="G152" i="1" s="1"/>
  <c r="H151" i="1"/>
  <c r="D151" i="1"/>
  <c r="C151" i="1"/>
  <c r="G151" i="1" s="1"/>
  <c r="H150" i="1"/>
  <c r="D150" i="1"/>
  <c r="C150" i="1"/>
  <c r="G150" i="1" s="1"/>
  <c r="D149" i="1"/>
  <c r="H149"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D131" i="1"/>
  <c r="H131" i="1" s="1"/>
  <c r="C131" i="1"/>
  <c r="D130" i="1"/>
  <c r="H130" i="1" s="1"/>
  <c r="C130" i="1"/>
  <c r="C129" i="1"/>
  <c r="H128" i="1"/>
  <c r="D128" i="1"/>
  <c r="C128" i="1"/>
  <c r="G128" i="1" s="1"/>
  <c r="H127" i="1"/>
  <c r="D127" i="1"/>
  <c r="C127" i="1"/>
  <c r="G127" i="1" s="1"/>
  <c r="H126" i="1"/>
  <c r="D126" i="1"/>
  <c r="C126" i="1"/>
  <c r="G126" i="1" s="1"/>
  <c r="H125" i="1"/>
  <c r="D125" i="1"/>
  <c r="C125" i="1"/>
  <c r="G125" i="1" s="1"/>
  <c r="H124" i="1"/>
  <c r="D124" i="1"/>
  <c r="C124" i="1"/>
  <c r="G124" i="1" s="1"/>
  <c r="D123" i="1"/>
  <c r="H123" i="1" s="1"/>
  <c r="C123" i="1"/>
  <c r="H122" i="1"/>
  <c r="D122" i="1"/>
  <c r="C122" i="1"/>
  <c r="G122" i="1" s="1"/>
  <c r="D121" i="1"/>
  <c r="H121" i="1" s="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D83" i="1"/>
  <c r="H83" i="1" s="1"/>
  <c r="C83" i="1"/>
  <c r="H82" i="1"/>
  <c r="D82" i="1"/>
  <c r="C82" i="1"/>
  <c r="G82" i="1" s="1"/>
  <c r="H81" i="1"/>
  <c r="D81" i="1"/>
  <c r="C81" i="1"/>
  <c r="G81" i="1" s="1"/>
  <c r="H80" i="1"/>
  <c r="D80" i="1"/>
  <c r="C80" i="1"/>
  <c r="G80" i="1" s="1"/>
  <c r="D79" i="1"/>
  <c r="H79" i="1" s="1"/>
  <c r="C79" i="1"/>
  <c r="C78" i="1"/>
  <c r="H77" i="1"/>
  <c r="D77" i="1"/>
  <c r="C77" i="1"/>
  <c r="G77" i="1" s="1"/>
  <c r="D76" i="1"/>
  <c r="C76" i="1"/>
  <c r="G76" i="1" s="1"/>
  <c r="D75" i="1"/>
  <c r="C75" i="1"/>
  <c r="G75" i="1" s="1"/>
  <c r="H74" i="1"/>
  <c r="D74" i="1"/>
  <c r="C74" i="1"/>
  <c r="G74" i="1" s="1"/>
  <c r="H73" i="1"/>
  <c r="D73" i="1"/>
  <c r="C73" i="1"/>
  <c r="G73" i="1" s="1"/>
  <c r="D72" i="1"/>
  <c r="C72" i="1"/>
  <c r="G72" i="1" s="1"/>
  <c r="D71" i="1"/>
  <c r="C71" i="1"/>
  <c r="G71" i="1" s="1"/>
  <c r="H70" i="1"/>
  <c r="D70" i="1"/>
  <c r="C70" i="1"/>
  <c r="G70" i="1" s="1"/>
  <c r="H69" i="1"/>
  <c r="D69" i="1"/>
  <c r="C69" i="1"/>
  <c r="G69" i="1" s="1"/>
  <c r="D68" i="1"/>
  <c r="C68" i="1"/>
  <c r="G68" i="1" s="1"/>
  <c r="D67" i="1"/>
  <c r="C67" i="1"/>
  <c r="G67" i="1" s="1"/>
  <c r="H66" i="1"/>
  <c r="D66" i="1"/>
  <c r="C66" i="1"/>
  <c r="G66" i="1" s="1"/>
  <c r="H65" i="1"/>
  <c r="D65" i="1"/>
  <c r="C65" i="1"/>
  <c r="G65" i="1" s="1"/>
  <c r="D64" i="1"/>
  <c r="C64" i="1"/>
  <c r="G64" i="1" s="1"/>
  <c r="D63" i="1"/>
  <c r="C63" i="1"/>
  <c r="G63" i="1" s="1"/>
  <c r="H62" i="1"/>
  <c r="D62" i="1"/>
  <c r="C62" i="1"/>
  <c r="G62" i="1" s="1"/>
  <c r="H61" i="1"/>
  <c r="D61" i="1"/>
  <c r="C61" i="1"/>
  <c r="G61" i="1" s="1"/>
  <c r="D60" i="1"/>
  <c r="C60" i="1"/>
  <c r="G60" i="1" s="1"/>
  <c r="D59" i="1"/>
  <c r="C59" i="1"/>
  <c r="G59" i="1" s="1"/>
  <c r="H58" i="1"/>
  <c r="D58" i="1"/>
  <c r="C58" i="1"/>
  <c r="G58" i="1" s="1"/>
  <c r="H57" i="1"/>
  <c r="D57" i="1"/>
  <c r="C57" i="1"/>
  <c r="G57" i="1" s="1"/>
  <c r="D56" i="1"/>
  <c r="C56" i="1"/>
  <c r="G56" i="1" s="1"/>
  <c r="D55" i="1"/>
  <c r="C55" i="1"/>
  <c r="G55" i="1" s="1"/>
  <c r="H54" i="1"/>
  <c r="D54" i="1"/>
  <c r="C54" i="1"/>
  <c r="G54" i="1" s="1"/>
  <c r="D53" i="1"/>
  <c r="H53" i="1" s="1"/>
  <c r="C53" i="1"/>
  <c r="D52" i="1"/>
  <c r="C52" i="1"/>
  <c r="G52" i="1" s="1"/>
  <c r="D51" i="1"/>
  <c r="C51" i="1"/>
  <c r="G51" i="1" s="1"/>
  <c r="C50" i="1"/>
  <c r="H49" i="1"/>
  <c r="D49" i="1"/>
  <c r="C49" i="1"/>
  <c r="G49" i="1" s="1"/>
  <c r="D48" i="1"/>
  <c r="C48" i="1"/>
  <c r="G48" i="1" s="1"/>
  <c r="D47" i="1"/>
  <c r="C47" i="1"/>
  <c r="G47" i="1" s="1"/>
  <c r="C46" i="1"/>
  <c r="H45" i="1"/>
  <c r="D45" i="1"/>
  <c r="C45" i="1"/>
  <c r="G45" i="1" s="1"/>
  <c r="D44" i="1"/>
  <c r="C44" i="1"/>
  <c r="G44" i="1" s="1"/>
  <c r="D43" i="1"/>
  <c r="C43" i="1"/>
  <c r="G43" i="1" s="1"/>
  <c r="H42" i="1"/>
  <c r="D42" i="1"/>
  <c r="C42" i="1"/>
  <c r="G42" i="1" s="1"/>
  <c r="H41" i="1"/>
  <c r="D41" i="1"/>
  <c r="C41" i="1"/>
  <c r="G41" i="1" s="1"/>
  <c r="D40" i="1"/>
  <c r="C40" i="1"/>
  <c r="G40" i="1" s="1"/>
  <c r="D39" i="1"/>
  <c r="C39" i="1"/>
  <c r="G39" i="1" s="1"/>
  <c r="H38" i="1"/>
  <c r="D38" i="1"/>
  <c r="C38" i="1"/>
  <c r="G38" i="1" s="1"/>
  <c r="H37" i="1"/>
  <c r="D37" i="1"/>
  <c r="C37" i="1"/>
  <c r="G37" i="1" s="1"/>
  <c r="D36" i="1"/>
  <c r="C36" i="1"/>
  <c r="G36" i="1" s="1"/>
  <c r="D35" i="1"/>
  <c r="C35" i="1"/>
  <c r="G35" i="1" s="1"/>
  <c r="H34" i="1"/>
  <c r="D34" i="1"/>
  <c r="C34" i="1"/>
  <c r="G34" i="1" s="1"/>
  <c r="H33" i="1"/>
  <c r="D33" i="1"/>
  <c r="C33" i="1"/>
  <c r="G33" i="1" s="1"/>
  <c r="D32" i="1"/>
  <c r="C32" i="1"/>
  <c r="G32" i="1" s="1"/>
  <c r="D31" i="1"/>
  <c r="C31" i="1"/>
  <c r="G31" i="1" s="1"/>
  <c r="H30" i="1"/>
  <c r="D30" i="1"/>
  <c r="C30" i="1"/>
  <c r="G30" i="1" s="1"/>
  <c r="H29" i="1"/>
  <c r="D29" i="1"/>
  <c r="C29" i="1"/>
  <c r="G29" i="1" s="1"/>
  <c r="D28" i="1"/>
  <c r="C28" i="1"/>
  <c r="G28" i="1" s="1"/>
  <c r="D27" i="1"/>
  <c r="C27" i="1"/>
  <c r="G27" i="1" s="1"/>
  <c r="H26" i="1"/>
  <c r="D26" i="1"/>
  <c r="C26" i="1"/>
  <c r="G26" i="1" s="1"/>
  <c r="H25" i="1"/>
  <c r="D25" i="1"/>
  <c r="C25" i="1"/>
  <c r="G25" i="1" s="1"/>
  <c r="D24" i="1"/>
  <c r="C24" i="1"/>
  <c r="G24" i="1" s="1"/>
  <c r="D23" i="1"/>
  <c r="C23" i="1"/>
  <c r="G23" i="1" s="1"/>
  <c r="H22" i="1"/>
  <c r="D22" i="1"/>
  <c r="C22" i="1"/>
  <c r="G22" i="1" s="1"/>
  <c r="H21" i="1"/>
  <c r="D21" i="1"/>
  <c r="C21" i="1"/>
  <c r="G21" i="1" s="1"/>
  <c r="D20" i="1"/>
  <c r="C20" i="1"/>
  <c r="G20" i="1" s="1"/>
  <c r="D19" i="1"/>
  <c r="C19" i="1"/>
  <c r="G19" i="1" s="1"/>
  <c r="H18" i="1"/>
  <c r="D18" i="1"/>
  <c r="C18" i="1"/>
  <c r="G18" i="1" s="1"/>
  <c r="H17" i="1"/>
  <c r="D17" i="1"/>
  <c r="C17" i="1"/>
  <c r="G17" i="1" s="1"/>
  <c r="D16" i="1"/>
  <c r="C16" i="1"/>
  <c r="G16" i="1" s="1"/>
  <c r="D15" i="1"/>
  <c r="C15" i="1"/>
  <c r="G15" i="1" s="1"/>
  <c r="H14" i="1"/>
  <c r="D14" i="1"/>
  <c r="C14" i="1"/>
  <c r="G14" i="1" s="1"/>
  <c r="H13" i="1"/>
  <c r="D13" i="1"/>
  <c r="C13" i="1"/>
  <c r="G13" i="1" s="1"/>
  <c r="D12" i="1"/>
  <c r="C12" i="1"/>
  <c r="G12" i="1" s="1"/>
  <c r="D11" i="1"/>
  <c r="C11" i="1"/>
  <c r="G11" i="1" s="1"/>
  <c r="H10" i="1"/>
  <c r="D10" i="1"/>
  <c r="C10" i="1"/>
  <c r="G10" i="1" s="1"/>
  <c r="H9" i="1"/>
  <c r="D9" i="1"/>
  <c r="C9" i="1"/>
  <c r="G9" i="1" s="1"/>
  <c r="D8" i="1"/>
  <c r="C8" i="1"/>
  <c r="G8" i="1" s="1"/>
  <c r="D7" i="1"/>
  <c r="C7" i="1"/>
  <c r="G7" i="1" s="1"/>
  <c r="H6" i="1"/>
  <c r="D6" i="1"/>
  <c r="C6" i="1"/>
  <c r="G6" i="1" s="1"/>
  <c r="H5" i="1"/>
  <c r="G5" i="1"/>
  <c r="D5" i="1"/>
  <c r="C5" i="1"/>
  <c r="H4" i="1"/>
  <c r="G4" i="1"/>
  <c r="D4" i="1"/>
  <c r="C4" i="1"/>
  <c r="D3" i="1"/>
  <c r="D50" i="1" l="1"/>
  <c r="H50" i="1" s="1"/>
  <c r="D1436" i="1"/>
  <c r="H1436" i="1" s="1"/>
  <c r="H1438" i="1"/>
  <c r="H1437" i="1"/>
  <c r="G1440" i="1"/>
  <c r="G1438" i="1"/>
  <c r="G1577" i="1"/>
  <c r="H1500" i="1"/>
  <c r="H1576" i="1"/>
  <c r="H1580" i="1"/>
  <c r="G1511" i="1"/>
  <c r="G1515" i="1"/>
  <c r="H1156" i="1"/>
  <c r="G1436" i="1"/>
  <c r="C1453" i="1"/>
  <c r="H1453" i="1" s="1"/>
  <c r="G1456" i="1"/>
  <c r="H1227" i="1"/>
  <c r="H1229" i="1"/>
  <c r="E282" i="9"/>
  <c r="B282" i="9" s="1"/>
  <c r="H1325" i="1"/>
  <c r="H1322" i="1"/>
  <c r="G1322" i="1"/>
  <c r="G1325" i="1"/>
  <c r="G292" i="1"/>
  <c r="E273" i="9"/>
  <c r="B273" i="9" s="1"/>
  <c r="G1221" i="1"/>
  <c r="H1226" i="1"/>
  <c r="E283" i="9"/>
  <c r="B283" i="9" s="1"/>
  <c r="H631" i="1"/>
  <c r="H632" i="1"/>
  <c r="G288" i="1"/>
  <c r="G1012" i="1"/>
  <c r="C1007" i="1"/>
  <c r="G1007" i="1" s="1"/>
  <c r="E27" i="9"/>
  <c r="B27" i="9" s="1"/>
  <c r="E287" i="9"/>
  <c r="B287" i="9" s="1"/>
  <c r="G1509" i="1"/>
  <c r="G1503" i="1"/>
  <c r="C1501" i="1"/>
  <c r="H1501" i="1" s="1"/>
  <c r="G1499" i="1"/>
  <c r="G1491" i="1"/>
  <c r="G1485" i="1"/>
  <c r="H1481" i="1"/>
  <c r="G1481" i="1"/>
  <c r="G1483" i="1"/>
  <c r="H1484" i="1"/>
  <c r="F215" i="9"/>
  <c r="B215" i="9" s="1"/>
  <c r="E286" i="9"/>
  <c r="B286" i="9" s="1"/>
  <c r="E293" i="9"/>
  <c r="B293" i="9" s="1"/>
  <c r="G1241" i="1"/>
  <c r="H1241" i="1"/>
  <c r="G289" i="1"/>
  <c r="E643" i="4"/>
  <c r="D637" i="1" s="1"/>
  <c r="D411" i="1"/>
  <c r="G411" i="1" s="1"/>
  <c r="F416" i="4"/>
  <c r="G641" i="1"/>
  <c r="E644" i="4"/>
  <c r="D638" i="1" s="1"/>
  <c r="G948" i="1"/>
  <c r="G716" i="1"/>
  <c r="G711" i="1"/>
  <c r="G710" i="1"/>
  <c r="G709" i="1"/>
  <c r="B275" i="9"/>
  <c r="G644" i="1"/>
  <c r="G643" i="1"/>
  <c r="G645" i="1"/>
  <c r="H645" i="1"/>
  <c r="F652" i="4"/>
  <c r="E245" i="5"/>
  <c r="D1222" i="1" s="1"/>
  <c r="D1223" i="1"/>
  <c r="H1223" i="1" s="1"/>
  <c r="G599" i="1"/>
  <c r="H599" i="1"/>
  <c r="E144" i="9"/>
  <c r="B144" i="9" s="1"/>
  <c r="F363" i="4"/>
  <c r="E363" i="4"/>
  <c r="D358" i="1" s="1"/>
  <c r="F369" i="4"/>
  <c r="G248" i="1"/>
  <c r="G256" i="1"/>
  <c r="G255" i="1"/>
  <c r="G206" i="1"/>
  <c r="G208" i="1"/>
  <c r="G204" i="1"/>
  <c r="B224" i="9"/>
  <c r="G198" i="1"/>
  <c r="G189" i="1"/>
  <c r="G184" i="1"/>
  <c r="F223" i="9"/>
  <c r="B223" i="9" s="1"/>
  <c r="G183" i="1"/>
  <c r="B220" i="9"/>
  <c r="G180" i="1"/>
  <c r="D173" i="1"/>
  <c r="H173" i="1" s="1"/>
  <c r="G179" i="1"/>
  <c r="G178" i="1"/>
  <c r="G177" i="1"/>
  <c r="G176" i="1"/>
  <c r="G172" i="1"/>
  <c r="G168" i="1"/>
  <c r="G167" i="1"/>
  <c r="G165" i="1"/>
  <c r="G164" i="1"/>
  <c r="G163" i="1"/>
  <c r="G160" i="1"/>
  <c r="E41" i="9"/>
  <c r="B41" i="9" s="1"/>
  <c r="G161" i="1"/>
  <c r="E163" i="4"/>
  <c r="D159" i="1" s="1"/>
  <c r="G155" i="1"/>
  <c r="G157" i="1"/>
  <c r="G154" i="1"/>
  <c r="G149" i="1"/>
  <c r="G130" i="1"/>
  <c r="G132" i="1"/>
  <c r="D129" i="1"/>
  <c r="H129" i="1" s="1"/>
  <c r="G131" i="1"/>
  <c r="G123" i="1"/>
  <c r="G79" i="1"/>
  <c r="G83" i="1"/>
  <c r="E82" i="4"/>
  <c r="D78" i="1" s="1"/>
  <c r="H78" i="1" s="1"/>
  <c r="E50" i="4"/>
  <c r="D46" i="1" s="1"/>
  <c r="H46" i="1" s="1"/>
  <c r="G53" i="1"/>
  <c r="G1285" i="1"/>
  <c r="G1278" i="1"/>
  <c r="E292" i="9"/>
  <c r="B292" i="9" s="1"/>
  <c r="G1270" i="1"/>
  <c r="H1244" i="1"/>
  <c r="G1236" i="1"/>
  <c r="H1237" i="1"/>
  <c r="G1227" i="1"/>
  <c r="H1228" i="1"/>
  <c r="G1224" i="1"/>
  <c r="H1219" i="1"/>
  <c r="G1219" i="1"/>
  <c r="F242" i="5"/>
  <c r="E238" i="5"/>
  <c r="D1215" i="1" s="1"/>
  <c r="G1216" i="1"/>
  <c r="G1217" i="1"/>
  <c r="F239" i="5"/>
  <c r="G1165" i="1"/>
  <c r="G1160" i="1"/>
  <c r="F180" i="5"/>
  <c r="D1157" i="1"/>
  <c r="D1154" i="1"/>
  <c r="E307" i="9"/>
  <c r="B307" i="9" s="1"/>
  <c r="E288" i="9"/>
  <c r="B288" i="9" s="1"/>
  <c r="D1127" i="1"/>
  <c r="G1129" i="1"/>
  <c r="E146" i="5"/>
  <c r="D1124" i="1" s="1"/>
  <c r="G1062" i="1"/>
  <c r="G1048" i="1"/>
  <c r="G1050" i="1"/>
  <c r="G1030" i="1"/>
  <c r="H1030" i="1"/>
  <c r="D1023" i="1"/>
  <c r="G1023" i="1" s="1"/>
  <c r="H1025" i="1"/>
  <c r="H1023" i="1"/>
  <c r="F19" i="5"/>
  <c r="E12" i="5"/>
  <c r="D990" i="1" s="1"/>
  <c r="H997" i="1"/>
  <c r="G986" i="1"/>
  <c r="G989" i="1"/>
  <c r="E295" i="9"/>
  <c r="B295" i="9" s="1"/>
  <c r="E33" i="9"/>
  <c r="B33" i="9" s="1"/>
  <c r="E285" i="9"/>
  <c r="B285" i="9" s="1"/>
  <c r="E297" i="9"/>
  <c r="B297" i="9" s="1"/>
  <c r="E299" i="9"/>
  <c r="B299" i="9" s="1"/>
  <c r="E302" i="9"/>
  <c r="B302" i="9" s="1"/>
  <c r="H7" i="1"/>
  <c r="H11" i="1"/>
  <c r="H15" i="1"/>
  <c r="H19" i="1"/>
  <c r="H23" i="1"/>
  <c r="H27" i="1"/>
  <c r="H31" i="1"/>
  <c r="H35" i="1"/>
  <c r="H39" i="1"/>
  <c r="H43" i="1"/>
  <c r="H47" i="1"/>
  <c r="H51" i="1"/>
  <c r="H55" i="1"/>
  <c r="H59" i="1"/>
  <c r="H63" i="1"/>
  <c r="H67" i="1"/>
  <c r="H71" i="1"/>
  <c r="H75" i="1"/>
  <c r="H467" i="1"/>
  <c r="G467" i="1"/>
  <c r="H8" i="1"/>
  <c r="H12" i="1"/>
  <c r="H16" i="1"/>
  <c r="H20" i="1"/>
  <c r="H24" i="1"/>
  <c r="H28" i="1"/>
  <c r="H32" i="1"/>
  <c r="H36" i="1"/>
  <c r="H40" i="1"/>
  <c r="H44" i="1"/>
  <c r="H48" i="1"/>
  <c r="H52" i="1"/>
  <c r="H56" i="1"/>
  <c r="H60" i="1"/>
  <c r="H64" i="1"/>
  <c r="H68" i="1"/>
  <c r="H72" i="1"/>
  <c r="H76" i="1"/>
  <c r="H312" i="1"/>
  <c r="G312" i="1"/>
  <c r="H316" i="1"/>
  <c r="G316" i="1"/>
  <c r="H322" i="1"/>
  <c r="G322" i="1"/>
  <c r="H326" i="1"/>
  <c r="G326" i="1"/>
  <c r="H330" i="1"/>
  <c r="G330" i="1"/>
  <c r="H334" i="1"/>
  <c r="G334" i="1"/>
  <c r="H338" i="1"/>
  <c r="G338" i="1"/>
  <c r="H342" i="1"/>
  <c r="G342" i="1"/>
  <c r="H350" i="1"/>
  <c r="G350" i="1"/>
  <c r="H354" i="1"/>
  <c r="G354" i="1"/>
  <c r="H358" i="1"/>
  <c r="G358" i="1"/>
  <c r="H362" i="1"/>
  <c r="G362" i="1"/>
  <c r="H366" i="1"/>
  <c r="G366" i="1"/>
  <c r="H370" i="1"/>
  <c r="G370" i="1"/>
  <c r="H372" i="1"/>
  <c r="G372" i="1"/>
  <c r="H378" i="1"/>
  <c r="G378" i="1"/>
  <c r="H382" i="1"/>
  <c r="G382" i="1"/>
  <c r="H386" i="1"/>
  <c r="G386" i="1"/>
  <c r="H390" i="1"/>
  <c r="G390" i="1"/>
  <c r="H394" i="1"/>
  <c r="G394" i="1"/>
  <c r="H398" i="1"/>
  <c r="G398" i="1"/>
  <c r="H406" i="1"/>
  <c r="G406" i="1"/>
  <c r="H418" i="1"/>
  <c r="G418" i="1"/>
  <c r="H422" i="1"/>
  <c r="G422" i="1"/>
  <c r="H426" i="1"/>
  <c r="G426" i="1"/>
  <c r="H430" i="1"/>
  <c r="G430" i="1"/>
  <c r="H434" i="1"/>
  <c r="G434" i="1"/>
  <c r="H438" i="1"/>
  <c r="G438" i="1"/>
  <c r="H442" i="1"/>
  <c r="G442" i="1"/>
  <c r="H446" i="1"/>
  <c r="G446" i="1"/>
  <c r="H450" i="1"/>
  <c r="G450" i="1"/>
  <c r="H452" i="1"/>
  <c r="G452" i="1"/>
  <c r="H456" i="1"/>
  <c r="G456" i="1"/>
  <c r="H460" i="1"/>
  <c r="G460" i="1"/>
  <c r="H464" i="1"/>
  <c r="G464"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314" i="1"/>
  <c r="G314" i="1"/>
  <c r="H318" i="1"/>
  <c r="G318" i="1"/>
  <c r="H320" i="1"/>
  <c r="G320" i="1"/>
  <c r="H324" i="1"/>
  <c r="G324" i="1"/>
  <c r="H328" i="1"/>
  <c r="G328" i="1"/>
  <c r="H332" i="1"/>
  <c r="G332" i="1"/>
  <c r="H336" i="1"/>
  <c r="G336" i="1"/>
  <c r="H340" i="1"/>
  <c r="G340" i="1"/>
  <c r="H344" i="1"/>
  <c r="G344" i="1"/>
  <c r="H348" i="1"/>
  <c r="G348" i="1"/>
  <c r="H352" i="1"/>
  <c r="G352" i="1"/>
  <c r="H356" i="1"/>
  <c r="G356" i="1"/>
  <c r="H360" i="1"/>
  <c r="G360" i="1"/>
  <c r="H364" i="1"/>
  <c r="G364" i="1"/>
  <c r="H368" i="1"/>
  <c r="G368" i="1"/>
  <c r="H374" i="1"/>
  <c r="G374" i="1"/>
  <c r="H376" i="1"/>
  <c r="G376" i="1"/>
  <c r="H380" i="1"/>
  <c r="G380" i="1"/>
  <c r="H384" i="1"/>
  <c r="G384" i="1"/>
  <c r="H388" i="1"/>
  <c r="G388" i="1"/>
  <c r="H392" i="1"/>
  <c r="G392" i="1"/>
  <c r="H396" i="1"/>
  <c r="G396" i="1"/>
  <c r="H400" i="1"/>
  <c r="G400" i="1"/>
  <c r="H404" i="1"/>
  <c r="G404" i="1"/>
  <c r="H412" i="1"/>
  <c r="G412" i="1"/>
  <c r="H416" i="1"/>
  <c r="G416" i="1"/>
  <c r="H420" i="1"/>
  <c r="G420" i="1"/>
  <c r="H424" i="1"/>
  <c r="G424" i="1"/>
  <c r="H428" i="1"/>
  <c r="G428" i="1"/>
  <c r="H432" i="1"/>
  <c r="G432" i="1"/>
  <c r="H436" i="1"/>
  <c r="G436" i="1"/>
  <c r="H440" i="1"/>
  <c r="G440" i="1"/>
  <c r="H444" i="1"/>
  <c r="G444" i="1"/>
  <c r="H448" i="1"/>
  <c r="G448" i="1"/>
  <c r="H454" i="1"/>
  <c r="G454" i="1"/>
  <c r="H458" i="1"/>
  <c r="G458" i="1"/>
  <c r="H462" i="1"/>
  <c r="G462" i="1"/>
  <c r="I1444" i="1"/>
  <c r="F593" i="4"/>
  <c r="C587" i="1"/>
  <c r="I1450" i="1"/>
  <c r="I1465" i="1"/>
  <c r="I1471" i="1"/>
  <c r="E528" i="4"/>
  <c r="D523" i="1"/>
  <c r="I1467" i="1"/>
  <c r="I1476" i="1"/>
  <c r="I1456" i="1"/>
  <c r="H1446" i="1"/>
  <c r="I1446" i="1" s="1"/>
  <c r="J1447" i="1"/>
  <c r="H1448" i="1"/>
  <c r="I1448" i="1" s="1"/>
  <c r="J1449" i="1"/>
  <c r="H1450" i="1"/>
  <c r="J1451" i="1"/>
  <c r="H1452" i="1"/>
  <c r="I1452" i="1" s="1"/>
  <c r="J1455" i="1"/>
  <c r="H1456" i="1"/>
  <c r="J1457" i="1"/>
  <c r="H1458" i="1"/>
  <c r="I1458" i="1" s="1"/>
  <c r="J1459" i="1"/>
  <c r="H1460" i="1"/>
  <c r="I1460" i="1" s="1"/>
  <c r="J1462" i="1"/>
  <c r="H1463" i="1"/>
  <c r="I1463" i="1" s="1"/>
  <c r="J1464" i="1"/>
  <c r="H1465" i="1"/>
  <c r="J1466" i="1"/>
  <c r="H1467" i="1"/>
  <c r="J1468" i="1"/>
  <c r="H1471" i="1"/>
  <c r="J1472" i="1"/>
  <c r="H1473" i="1"/>
  <c r="I1473" i="1" s="1"/>
  <c r="J1474" i="1"/>
  <c r="H1476" i="1"/>
  <c r="J1477" i="1"/>
  <c r="H1478" i="1"/>
  <c r="I1478" i="1" s="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F51" i="4"/>
  <c r="F83" i="4"/>
  <c r="F107" i="4"/>
  <c r="F159" i="4"/>
  <c r="F169" i="4"/>
  <c r="D196" i="4"/>
  <c r="D263" i="4"/>
  <c r="E298" i="4"/>
  <c r="D351" i="4"/>
  <c r="F397" i="4"/>
  <c r="D396" i="4"/>
  <c r="E421" i="4"/>
  <c r="D134" i="5"/>
  <c r="F135" i="5"/>
  <c r="G290" i="9"/>
  <c r="E290" i="9" s="1"/>
  <c r="B290" i="9" s="1"/>
  <c r="D146" i="5"/>
  <c r="F149" i="5"/>
  <c r="D245" i="5"/>
  <c r="F250" i="5"/>
  <c r="D35" i="6"/>
  <c r="F61" i="6"/>
  <c r="D42" i="8"/>
  <c r="J1439" i="1"/>
  <c r="H1440" i="1"/>
  <c r="I1440" i="1" s="1"/>
  <c r="J1441" i="1"/>
  <c r="H1442" i="1"/>
  <c r="I1442" i="1" s="1"/>
  <c r="J1443" i="1"/>
  <c r="H1444"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422" i="4"/>
  <c r="D421" i="4"/>
  <c r="F490" i="4"/>
  <c r="D484" i="4"/>
  <c r="D580" i="4"/>
  <c r="F581" i="4"/>
  <c r="D12" i="5"/>
  <c r="F13" i="5"/>
  <c r="G310" i="9"/>
  <c r="G315" i="9"/>
  <c r="E315" i="9" s="1"/>
  <c r="D7" i="4"/>
  <c r="E124" i="4"/>
  <c r="D120" i="1" s="1"/>
  <c r="H120" i="1" s="1"/>
  <c r="D139" i="4"/>
  <c r="E152" i="4"/>
  <c r="G21" i="9" s="1"/>
  <c r="F164" i="4"/>
  <c r="D163" i="4"/>
  <c r="F299" i="4"/>
  <c r="F317" i="4"/>
  <c r="D311" i="4"/>
  <c r="D298" i="4" s="1"/>
  <c r="E350" i="4"/>
  <c r="D644" i="4"/>
  <c r="F417" i="4"/>
  <c r="D459" i="4"/>
  <c r="D529" i="4"/>
  <c r="G143" i="9"/>
  <c r="E143" i="9" s="1"/>
  <c r="B143" i="9" s="1"/>
  <c r="F603" i="4"/>
  <c r="D643" i="4"/>
  <c r="F70" i="5"/>
  <c r="E69" i="5"/>
  <c r="F69" i="5" s="1"/>
  <c r="D78" i="5"/>
  <c r="F79" i="5"/>
  <c r="D114" i="6"/>
  <c r="F115" i="6"/>
  <c r="F152" i="4"/>
  <c r="D215" i="4"/>
  <c r="F345" i="4"/>
  <c r="D344" i="4"/>
  <c r="F478" i="4"/>
  <c r="D472" i="4"/>
  <c r="F495" i="4"/>
  <c r="F516" i="4"/>
  <c r="D515" i="4"/>
  <c r="F207" i="5"/>
  <c r="E206" i="5"/>
  <c r="F206" i="5" s="1"/>
  <c r="E141" i="6"/>
  <c r="D567" i="4"/>
  <c r="D625" i="4"/>
  <c r="D87" i="5"/>
  <c r="D190" i="5"/>
  <c r="D238" i="5"/>
  <c r="D258" i="5"/>
  <c r="D5" i="6"/>
  <c r="E87" i="5"/>
  <c r="D1065" i="1" s="1"/>
  <c r="F88" i="5"/>
  <c r="F177" i="5"/>
  <c r="D129" i="6"/>
  <c r="G188" i="9"/>
  <c r="E188" i="9" s="1"/>
  <c r="B188" i="9" s="1"/>
  <c r="H166" i="9"/>
  <c r="G170" i="9"/>
  <c r="E170" i="9" s="1"/>
  <c r="B170" i="9" s="1"/>
  <c r="G174" i="9"/>
  <c r="E174" i="9" s="1"/>
  <c r="B174" i="9" s="1"/>
  <c r="G178" i="9"/>
  <c r="E178" i="9" s="1"/>
  <c r="B178" i="9" s="1"/>
  <c r="G182" i="9"/>
  <c r="E182" i="9" s="1"/>
  <c r="B182" i="9" s="1"/>
  <c r="G186" i="9"/>
  <c r="E186" i="9" s="1"/>
  <c r="B186" i="9" s="1"/>
  <c r="B148" i="9"/>
  <c r="B152" i="9"/>
  <c r="B156" i="9"/>
  <c r="B160" i="9"/>
  <c r="G169" i="9"/>
  <c r="E169" i="9" s="1"/>
  <c r="B169" i="9" s="1"/>
  <c r="G173" i="9"/>
  <c r="E173" i="9" s="1"/>
  <c r="B173" i="9" s="1"/>
  <c r="G177" i="9"/>
  <c r="E177" i="9" s="1"/>
  <c r="B177" i="9" s="1"/>
  <c r="G181" i="9"/>
  <c r="E181" i="9" s="1"/>
  <c r="B181" i="9" s="1"/>
  <c r="G185" i="9"/>
  <c r="E185" i="9" s="1"/>
  <c r="B185" i="9" s="1"/>
  <c r="G189" i="9"/>
  <c r="E189" i="9" s="1"/>
  <c r="B189" i="9" s="1"/>
  <c r="M213" i="9"/>
  <c r="E91" i="9"/>
  <c r="B91" i="9" s="1"/>
  <c r="E95" i="9"/>
  <c r="B95" i="9" s="1"/>
  <c r="E99" i="9"/>
  <c r="B99" i="9" s="1"/>
  <c r="E103" i="9"/>
  <c r="B103" i="9" s="1"/>
  <c r="E107" i="9"/>
  <c r="B107" i="9" s="1"/>
  <c r="E111" i="9"/>
  <c r="B111" i="9" s="1"/>
  <c r="E115" i="9"/>
  <c r="B115" i="9" s="1"/>
  <c r="E119" i="9"/>
  <c r="B119" i="9" s="1"/>
  <c r="G168" i="9"/>
  <c r="E168" i="9" s="1"/>
  <c r="B168" i="9" s="1"/>
  <c r="G172" i="9"/>
  <c r="E172" i="9" s="1"/>
  <c r="B172" i="9" s="1"/>
  <c r="G176" i="9"/>
  <c r="E176" i="9" s="1"/>
  <c r="B176" i="9" s="1"/>
  <c r="G180" i="9"/>
  <c r="E180" i="9" s="1"/>
  <c r="B180" i="9" s="1"/>
  <c r="G184" i="9"/>
  <c r="E184" i="9" s="1"/>
  <c r="B184"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65" i="9"/>
  <c r="E165" i="9" s="1"/>
  <c r="B165" i="9" s="1"/>
  <c r="G164" i="9"/>
  <c r="E164" i="9" s="1"/>
  <c r="B164" i="9" s="1"/>
  <c r="G163" i="9"/>
  <c r="E163" i="9" s="1"/>
  <c r="B163" i="9" s="1"/>
  <c r="G162" i="9"/>
  <c r="E162" i="9" s="1"/>
  <c r="B162" i="9" s="1"/>
  <c r="G161" i="9"/>
  <c r="E161" i="9" s="1"/>
  <c r="B161" i="9" s="1"/>
  <c r="G190" i="9"/>
  <c r="E190" i="9" s="1"/>
  <c r="B190" i="9" s="1"/>
  <c r="G166" i="9"/>
  <c r="E166" i="9" s="1"/>
  <c r="B166" i="9" s="1"/>
  <c r="H165" i="9"/>
  <c r="I10" i="9"/>
  <c r="B157" i="9"/>
  <c r="G167" i="9"/>
  <c r="E167" i="9" s="1"/>
  <c r="B167" i="9" s="1"/>
  <c r="G171" i="9"/>
  <c r="E171" i="9" s="1"/>
  <c r="B171" i="9" s="1"/>
  <c r="G175" i="9"/>
  <c r="E175" i="9" s="1"/>
  <c r="B175" i="9" s="1"/>
  <c r="G179" i="9"/>
  <c r="E179" i="9" s="1"/>
  <c r="B179" i="9" s="1"/>
  <c r="G183" i="9"/>
  <c r="E183" i="9" s="1"/>
  <c r="B183" i="9" s="1"/>
  <c r="G187" i="9"/>
  <c r="E187" i="9" s="1"/>
  <c r="B187" i="9" s="1"/>
  <c r="G192" i="9"/>
  <c r="E192" i="9" s="1"/>
  <c r="B227" i="9"/>
  <c r="F277"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8" i="9"/>
  <c r="B258" i="9" s="1"/>
  <c r="F261" i="9"/>
  <c r="B261" i="9" s="1"/>
  <c r="F262" i="9"/>
  <c r="B262" i="9" s="1"/>
  <c r="F265" i="9"/>
  <c r="B265" i="9" s="1"/>
  <c r="F269" i="9"/>
  <c r="B269" i="9" s="1"/>
  <c r="B271" i="9"/>
  <c r="G50" i="1" l="1"/>
  <c r="F50" i="4"/>
  <c r="G46" i="1"/>
  <c r="D68" i="5"/>
  <c r="H21" i="3" s="1"/>
  <c r="G1223" i="1"/>
  <c r="H411" i="1"/>
  <c r="H1007" i="1"/>
  <c r="G1501" i="1"/>
  <c r="B192" i="9"/>
  <c r="F213" i="9"/>
  <c r="B213" i="9" s="1"/>
  <c r="G173" i="1"/>
  <c r="G129" i="1"/>
  <c r="G78" i="1"/>
  <c r="F82" i="4"/>
  <c r="E237" i="5"/>
  <c r="D1214" i="1" s="1"/>
  <c r="E176" i="5"/>
  <c r="H19" i="9" s="1"/>
  <c r="E19" i="9" s="1"/>
  <c r="B19" i="9" s="1"/>
  <c r="G1157" i="1"/>
  <c r="H1157" i="1"/>
  <c r="G1154" i="1"/>
  <c r="H1154" i="1"/>
  <c r="H1127" i="1"/>
  <c r="G1127" i="1"/>
  <c r="E7" i="5"/>
  <c r="I20" i="3" s="1"/>
  <c r="F298" i="4"/>
  <c r="C293" i="1"/>
  <c r="C1046" i="1"/>
  <c r="I22" i="3"/>
  <c r="D1153" i="1"/>
  <c r="F258" i="5"/>
  <c r="C1235" i="1"/>
  <c r="F87" i="5"/>
  <c r="C1065" i="1"/>
  <c r="H310" i="9"/>
  <c r="D1183" i="1"/>
  <c r="E68" i="5"/>
  <c r="F68" i="5" s="1"/>
  <c r="D1047" i="1"/>
  <c r="F644" i="4"/>
  <c r="C638" i="1"/>
  <c r="E151" i="4"/>
  <c r="D148" i="1"/>
  <c r="D6" i="4"/>
  <c r="F7" i="4"/>
  <c r="C3" i="1"/>
  <c r="F484" i="4"/>
  <c r="C478" i="1"/>
  <c r="H21" i="9"/>
  <c r="E21" i="9" s="1"/>
  <c r="F134" i="5"/>
  <c r="C1112" i="1"/>
  <c r="E420" i="4"/>
  <c r="D415" i="1"/>
  <c r="E407" i="4"/>
  <c r="D402" i="1" s="1"/>
  <c r="D293" i="1"/>
  <c r="F124" i="4"/>
  <c r="D237" i="5"/>
  <c r="F238" i="5"/>
  <c r="C1215" i="1"/>
  <c r="F625" i="4"/>
  <c r="C619" i="1"/>
  <c r="F472" i="4"/>
  <c r="C466" i="1"/>
  <c r="F215" i="4"/>
  <c r="C211" i="1"/>
  <c r="F114" i="6"/>
  <c r="H27" i="3"/>
  <c r="C1408" i="1"/>
  <c r="F529" i="4"/>
  <c r="D528" i="4"/>
  <c r="C523" i="1"/>
  <c r="E408" i="4"/>
  <c r="D403" i="1" s="1"/>
  <c r="D345" i="1"/>
  <c r="D151" i="4"/>
  <c r="B315" i="9"/>
  <c r="E314" i="9"/>
  <c r="I10" i="3" s="1"/>
  <c r="F12" i="5"/>
  <c r="D7" i="5"/>
  <c r="C990" i="1"/>
  <c r="F35" i="6"/>
  <c r="H25" i="3"/>
  <c r="C1329" i="1"/>
  <c r="F146" i="5"/>
  <c r="C1124" i="1"/>
  <c r="F396" i="4"/>
  <c r="C391" i="1"/>
  <c r="F263" i="4"/>
  <c r="C259" i="1"/>
  <c r="D522" i="1"/>
  <c r="E636" i="4"/>
  <c r="D630" i="1" s="1"/>
  <c r="F129" i="6"/>
  <c r="C1423" i="1"/>
  <c r="G309" i="9"/>
  <c r="E309" i="9" s="1"/>
  <c r="B309" i="9" s="1"/>
  <c r="F190" i="5"/>
  <c r="C1167" i="1"/>
  <c r="F567" i="4"/>
  <c r="C561" i="1"/>
  <c r="F515" i="4"/>
  <c r="C509" i="1"/>
  <c r="F643" i="4"/>
  <c r="C637" i="1"/>
  <c r="F459" i="4"/>
  <c r="C453" i="1"/>
  <c r="F311" i="4"/>
  <c r="C306" i="1"/>
  <c r="F163" i="4"/>
  <c r="C159" i="1"/>
  <c r="F139" i="4"/>
  <c r="C135" i="1"/>
  <c r="D420" i="4"/>
  <c r="F421" i="4"/>
  <c r="C415" i="1"/>
  <c r="K1450" i="9"/>
  <c r="G313" i="9"/>
  <c r="E313" i="9" s="1"/>
  <c r="B313" i="9" s="1"/>
  <c r="I34" i="3"/>
  <c r="C1517" i="1"/>
  <c r="F196" i="4"/>
  <c r="C192" i="1"/>
  <c r="E6" i="4"/>
  <c r="G587" i="1"/>
  <c r="H587" i="1"/>
  <c r="D141" i="6"/>
  <c r="G317" i="9" s="1"/>
  <c r="E317" i="9" s="1"/>
  <c r="F5" i="6"/>
  <c r="H24" i="3"/>
  <c r="C1299" i="1"/>
  <c r="D176" i="5"/>
  <c r="I28" i="3"/>
  <c r="D1435" i="1"/>
  <c r="F344" i="4"/>
  <c r="C339" i="1"/>
  <c r="F78" i="5"/>
  <c r="C1056" i="1"/>
  <c r="E310" i="9"/>
  <c r="B310" i="9" s="1"/>
  <c r="F580" i="4"/>
  <c r="C574" i="1"/>
  <c r="G312" i="9"/>
  <c r="E312" i="9" s="1"/>
  <c r="F245" i="5"/>
  <c r="C1222" i="1"/>
  <c r="F351" i="4"/>
  <c r="D350" i="4"/>
  <c r="C346" i="1"/>
  <c r="G120" i="1"/>
  <c r="E175" i="5" l="1"/>
  <c r="D1152" i="1" s="1"/>
  <c r="I23" i="3"/>
  <c r="E6" i="5"/>
  <c r="D985" i="1"/>
  <c r="E316" i="9"/>
  <c r="B317" i="9"/>
  <c r="B21" i="9"/>
  <c r="H339" i="1"/>
  <c r="G339" i="1"/>
  <c r="E412" i="4"/>
  <c r="I16" i="3"/>
  <c r="D2" i="1"/>
  <c r="G159" i="1"/>
  <c r="H159" i="1"/>
  <c r="G1124" i="1"/>
  <c r="H1124" i="1"/>
  <c r="G211" i="1"/>
  <c r="H211" i="1"/>
  <c r="H619" i="1"/>
  <c r="G619" i="1"/>
  <c r="G1235" i="1"/>
  <c r="H1235" i="1"/>
  <c r="G192" i="1"/>
  <c r="H192" i="1"/>
  <c r="D635" i="4"/>
  <c r="F420" i="4"/>
  <c r="C414" i="1"/>
  <c r="H1408" i="1"/>
  <c r="G1408" i="1"/>
  <c r="E635" i="4"/>
  <c r="D629" i="1" s="1"/>
  <c r="D414" i="1"/>
  <c r="G478" i="1"/>
  <c r="H478" i="1"/>
  <c r="D412" i="4"/>
  <c r="F6" i="4"/>
  <c r="H16" i="3"/>
  <c r="C2" i="1"/>
  <c r="G293" i="1"/>
  <c r="H293" i="1"/>
  <c r="D175" i="5"/>
  <c r="F176" i="5"/>
  <c r="H22" i="3"/>
  <c r="C1153" i="1"/>
  <c r="H509" i="1"/>
  <c r="G509" i="1"/>
  <c r="G1183" i="1"/>
  <c r="H1183" i="1"/>
  <c r="H1299" i="1"/>
  <c r="G1299" i="1"/>
  <c r="H9" i="3"/>
  <c r="H346" i="1"/>
  <c r="G346" i="1"/>
  <c r="G1215" i="1"/>
  <c r="H1215" i="1"/>
  <c r="H148" i="1"/>
  <c r="G148" i="1"/>
  <c r="G1047" i="1"/>
  <c r="H1047" i="1"/>
  <c r="G1065" i="1"/>
  <c r="H1065" i="1"/>
  <c r="G1222" i="1"/>
  <c r="H1222" i="1"/>
  <c r="F141" i="6"/>
  <c r="H28" i="3"/>
  <c r="C1435" i="1"/>
  <c r="H453" i="1"/>
  <c r="G453" i="1"/>
  <c r="G1167" i="1"/>
  <c r="H1167" i="1"/>
  <c r="G259" i="1"/>
  <c r="H259" i="1"/>
  <c r="F237" i="5"/>
  <c r="H23" i="3"/>
  <c r="C1214" i="1"/>
  <c r="H638" i="1"/>
  <c r="G638" i="1"/>
  <c r="E311" i="9"/>
  <c r="B312" i="9"/>
  <c r="G1056" i="1"/>
  <c r="H1056" i="1"/>
  <c r="G135" i="1"/>
  <c r="H135" i="1"/>
  <c r="G306" i="1"/>
  <c r="H306" i="1"/>
  <c r="H637" i="1"/>
  <c r="G637" i="1"/>
  <c r="H561" i="1"/>
  <c r="G561" i="1"/>
  <c r="H391" i="1"/>
  <c r="G391" i="1"/>
  <c r="H1329" i="1"/>
  <c r="G1329" i="1"/>
  <c r="H990" i="1"/>
  <c r="G990" i="1"/>
  <c r="H523" i="1"/>
  <c r="G523" i="1"/>
  <c r="H466" i="1"/>
  <c r="G466" i="1"/>
  <c r="G1112" i="1"/>
  <c r="H1112" i="1"/>
  <c r="F350" i="4"/>
  <c r="D408" i="4"/>
  <c r="C345" i="1"/>
  <c r="H574" i="1"/>
  <c r="G574" i="1"/>
  <c r="H1517" i="1"/>
  <c r="G1517" i="1"/>
  <c r="H11" i="3"/>
  <c r="H415" i="1"/>
  <c r="G415" i="1"/>
  <c r="H1423" i="1"/>
  <c r="G1423" i="1"/>
  <c r="D6" i="5"/>
  <c r="F7" i="5"/>
  <c r="H20" i="3"/>
  <c r="C985" i="1"/>
  <c r="D289" i="4"/>
  <c r="H17" i="3"/>
  <c r="F151" i="4"/>
  <c r="C147" i="1"/>
  <c r="D636" i="4"/>
  <c r="F528" i="4"/>
  <c r="C522" i="1"/>
  <c r="H3" i="1"/>
  <c r="G3" i="1"/>
  <c r="I17" i="3"/>
  <c r="E289" i="4"/>
  <c r="D147" i="1"/>
  <c r="I21" i="3"/>
  <c r="D1046" i="1"/>
  <c r="G1046" i="1" s="1"/>
  <c r="D407" i="4"/>
  <c r="H278" i="9" l="1"/>
  <c r="D984" i="1"/>
  <c r="G147" i="1"/>
  <c r="H147" i="1"/>
  <c r="H985" i="1"/>
  <c r="G985" i="1"/>
  <c r="G1214" i="1"/>
  <c r="H1214" i="1"/>
  <c r="F175" i="5"/>
  <c r="C1152" i="1"/>
  <c r="F407" i="4"/>
  <c r="C402" i="1"/>
  <c r="E291" i="4"/>
  <c r="D287" i="1" s="1"/>
  <c r="E413" i="4"/>
  <c r="D285" i="1"/>
  <c r="G522" i="1"/>
  <c r="H522" i="1"/>
  <c r="H1435" i="1"/>
  <c r="G1435" i="1"/>
  <c r="G1153" i="1"/>
  <c r="H1153" i="1"/>
  <c r="F635" i="4"/>
  <c r="C629" i="1"/>
  <c r="E639" i="4"/>
  <c r="D407" i="1"/>
  <c r="N3" i="9"/>
  <c r="I11" i="3"/>
  <c r="F408" i="4"/>
  <c r="C403" i="1"/>
  <c r="K3" i="9"/>
  <c r="I9" i="3"/>
  <c r="D639" i="4"/>
  <c r="F412" i="4"/>
  <c r="C407" i="1"/>
  <c r="H1046" i="1"/>
  <c r="F636" i="4"/>
  <c r="C630" i="1"/>
  <c r="D291" i="4"/>
  <c r="F289" i="4"/>
  <c r="D413" i="4"/>
  <c r="C285" i="1"/>
  <c r="G284" i="9"/>
  <c r="E284" i="9" s="1"/>
  <c r="B284" i="9" s="1"/>
  <c r="G278" i="9"/>
  <c r="F6" i="5"/>
  <c r="C984" i="1"/>
  <c r="H345" i="1"/>
  <c r="G345" i="1"/>
  <c r="H2" i="1"/>
  <c r="G2" i="1"/>
  <c r="D290" i="4"/>
  <c r="H414" i="1"/>
  <c r="G414" i="1"/>
  <c r="E290" i="4"/>
  <c r="D286" i="1" s="1"/>
  <c r="E278" i="9" l="1"/>
  <c r="B278" i="9" s="1"/>
  <c r="D640" i="4"/>
  <c r="D415" i="4"/>
  <c r="F413" i="4"/>
  <c r="C408" i="1"/>
  <c r="D414" i="4"/>
  <c r="H403" i="1"/>
  <c r="G403" i="1"/>
  <c r="E415" i="4"/>
  <c r="D410" i="1" s="1"/>
  <c r="E640" i="4"/>
  <c r="D408" i="1"/>
  <c r="G1152" i="1"/>
  <c r="H1152" i="1"/>
  <c r="F290" i="4"/>
  <c r="C286" i="1"/>
  <c r="D641" i="4"/>
  <c r="F639" i="4"/>
  <c r="C633" i="1"/>
  <c r="E414" i="4"/>
  <c r="D409" i="1" s="1"/>
  <c r="F291" i="4"/>
  <c r="C287" i="1"/>
  <c r="H407" i="1"/>
  <c r="G407" i="1"/>
  <c r="E641" i="4"/>
  <c r="D633" i="1"/>
  <c r="H402" i="1"/>
  <c r="G402" i="1"/>
  <c r="H8" i="3"/>
  <c r="H984" i="1"/>
  <c r="G984" i="1"/>
  <c r="G285" i="1"/>
  <c r="H285" i="1"/>
  <c r="H630" i="1"/>
  <c r="G630" i="1"/>
  <c r="G629" i="1"/>
  <c r="H629" i="1"/>
  <c r="E277" i="9" l="1"/>
  <c r="I8" i="3" s="1"/>
  <c r="G633" i="1"/>
  <c r="H633" i="1"/>
  <c r="H408" i="1"/>
  <c r="G408" i="1"/>
  <c r="G287" i="1"/>
  <c r="H287" i="1"/>
  <c r="F641" i="4"/>
  <c r="C635" i="1"/>
  <c r="G286" i="1"/>
  <c r="H286" i="1"/>
  <c r="F415" i="4"/>
  <c r="C410" i="1"/>
  <c r="M3" i="9"/>
  <c r="D635" i="1"/>
  <c r="E642" i="4"/>
  <c r="E645" i="4" s="1"/>
  <c r="D634" i="1"/>
  <c r="F414" i="4"/>
  <c r="C409" i="1"/>
  <c r="D642" i="4"/>
  <c r="F640" i="4"/>
  <c r="C634" i="1"/>
  <c r="I18" i="3" l="1"/>
  <c r="D639" i="1"/>
  <c r="G635" i="1"/>
  <c r="H635" i="1"/>
  <c r="D646" i="4"/>
  <c r="F642" i="4"/>
  <c r="C636" i="1"/>
  <c r="E646" i="4"/>
  <c r="G276" i="9" s="1"/>
  <c r="E276" i="9" s="1"/>
  <c r="B276" i="9" s="1"/>
  <c r="D636" i="1"/>
  <c r="D645" i="4"/>
  <c r="H409" i="1"/>
  <c r="G409" i="1"/>
  <c r="H410" i="1"/>
  <c r="G410" i="1"/>
  <c r="H634" i="1"/>
  <c r="G634" i="1"/>
  <c r="F645" i="4" l="1"/>
  <c r="H18" i="3"/>
  <c r="C639" i="1"/>
  <c r="I19" i="3"/>
  <c r="D640" i="1"/>
  <c r="H636" i="1"/>
  <c r="G636" i="1"/>
  <c r="F646" i="4"/>
  <c r="H19" i="3"/>
  <c r="C640" i="1"/>
  <c r="H639" i="1" l="1"/>
  <c r="G639" i="1"/>
  <c r="H7" i="3"/>
  <c r="H640" i="1"/>
  <c r="G640" i="1"/>
  <c r="J3" i="9" l="1"/>
  <c r="M272" i="9" l="1"/>
  <c r="L272" i="9"/>
  <c r="H274" i="9"/>
  <c r="G274" i="9"/>
  <c r="H18" i="9"/>
  <c r="G18" i="9"/>
  <c r="G17" i="9"/>
  <c r="K5" i="9"/>
  <c r="J10" i="9"/>
  <c r="M16" i="9"/>
  <c r="K10" i="9"/>
  <c r="G16" i="9"/>
  <c r="J8" i="9"/>
  <c r="I13" i="9"/>
  <c r="J13" i="9"/>
  <c r="J6" i="9"/>
  <c r="I11" i="9"/>
  <c r="H17" i="9"/>
  <c r="K6" i="9"/>
  <c r="J11" i="9"/>
  <c r="I17" i="9"/>
  <c r="I9" i="9"/>
  <c r="G15" i="9"/>
  <c r="J5" i="9"/>
  <c r="I7" i="9"/>
  <c r="K13" i="9"/>
  <c r="J7" i="9"/>
  <c r="I12" i="9"/>
  <c r="I5" i="9"/>
  <c r="K11" i="9"/>
  <c r="H16" i="9"/>
  <c r="L16" i="9"/>
  <c r="K9" i="9"/>
  <c r="L15" i="9"/>
  <c r="I8" i="9"/>
  <c r="M15" i="9"/>
  <c r="K7" i="9"/>
  <c r="J12" i="9"/>
  <c r="J17" i="9"/>
  <c r="I6" i="9"/>
  <c r="K12" i="9"/>
  <c r="K8" i="9"/>
  <c r="J9" i="9"/>
  <c r="H15" i="9"/>
  <c r="E274" i="9" l="1"/>
  <c r="B274" i="9" s="1"/>
  <c r="E18" i="9"/>
  <c r="B18" i="9" s="1"/>
  <c r="F272" i="9"/>
  <c r="B272" i="9" s="1"/>
  <c r="E6" i="9"/>
  <c r="B6" i="9" s="1"/>
  <c r="E16" i="9"/>
  <c r="F15" i="9"/>
  <c r="E9" i="9"/>
  <c r="B9" i="9" s="1"/>
  <c r="E10" i="9"/>
  <c r="B10" i="9" s="1"/>
  <c r="E13" i="9"/>
  <c r="B13" i="9" s="1"/>
  <c r="F16" i="9"/>
  <c r="E12" i="9"/>
  <c r="B12" i="9" s="1"/>
  <c r="E8" i="9"/>
  <c r="B8" i="9" s="1"/>
  <c r="E15" i="9"/>
  <c r="E17" i="9"/>
  <c r="B17" i="9" s="1"/>
  <c r="E5" i="9"/>
  <c r="E7" i="9"/>
  <c r="B7" i="9" s="1"/>
  <c r="E11" i="9"/>
  <c r="B11" i="9" s="1"/>
  <c r="F20" i="9" l="1"/>
  <c r="E20" i="9"/>
  <c r="I7" i="3" s="1"/>
  <c r="F14" i="9"/>
  <c r="B16" i="9"/>
  <c r="B15" i="9"/>
  <c r="E14"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<sst xmlns="http://schemas.openxmlformats.org/spreadsheetml/2006/main" count="4369" uniqueCount="3421">
  <si>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</si>
  <si>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</si>
  <si>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</si>
  <si>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</si>
  <si>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</si>
  <si>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</si>
  <si>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</si>
  <si>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</si>
  <si>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</si>
  <si>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</si>
  <si>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</si>
  <si>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</si>
  <si>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</si>
  <si>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</si>
  <si>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</si>
  <si>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</si>
  <si>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</si>
  <si>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</si>
  <si>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</si>
  <si>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</si>
  <si>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</si>
  <si>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</si>
  <si>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</si>
  <si>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</si>
  <si>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</si>
  <si>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</si>
  <si>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</si>
  <si>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</si>
  <si>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</si>
  <si>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</si>
  <si>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</si>
  <si>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DRŽAVNO ODVJETNIŠTVO REPUBLIKE HRVATSKE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</si>
  <si>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</si>
  <si>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</si>
  <si>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</si>
  <si>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</si>
  <si>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</si>
  <si>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</si>
  <si>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</si>
  <si>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</si>
  <si>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</si>
  <si>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</si>
  <si>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</si>
  <si>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</si>
  <si>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</si>
  <si>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</si>
  <si>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</si>
  <si>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</si>
  <si>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</si>
  <si>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3365 - DRŽAVNO ODVJETNIŠTVO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</si>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</sst>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6554495.0899999989</v>
      </c>
      <c r="D2" s="6">
        <f>'PR-RAS'!E6</f>
        <v>7023557.9699999997</v>
      </c>
      <c r="E2" s="6">
        <v>0</v>
      </c>
      <c r="F2" s="6">
        <v>0</v>
      </c>
      <c r="G2" s="7">
        <f t="shared" ref="G2:G264" si="0">(B2/1000)*(C2*1+D2*2)</f>
        <v>20601.611029999996</v>
      </c>
      <c r="H2" s="7">
        <f t="shared" ref="H2:H264" si="1">ABS(C2-ROUND(C2,0))+ABS(D2-ROUND(D2,0))</f>
        <v>0.11999999918043613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258.87</v>
      </c>
      <c r="D46" s="1">
        <f>'PR-RAS'!E50</f>
        <v>963</v>
      </c>
      <c r="E46" s="1">
        <v>0</v>
      </c>
      <c r="F46" s="1">
        <v>0</v>
      </c>
      <c r="G46" s="2">
        <f t="shared" si="0"/>
        <v>98.319149999999993</v>
      </c>
      <c r="H46" s="2">
        <f t="shared" si="1"/>
        <v>0.12999999999999545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258.87</v>
      </c>
      <c r="D50" s="1">
        <f>'PR-RAS'!E54</f>
        <v>963</v>
      </c>
      <c r="E50" s="1">
        <v>0</v>
      </c>
      <c r="F50" s="1">
        <v>0</v>
      </c>
      <c r="G50" s="2">
        <f t="shared" si="0"/>
        <v>107.05862999999999</v>
      </c>
      <c r="H50" s="2">
        <f t="shared" si="1"/>
        <v>0.12999999999999545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258.87</v>
      </c>
      <c r="D53" s="1">
        <f>'PR-RAS'!E57</f>
        <v>963</v>
      </c>
      <c r="E53" s="1">
        <v>0</v>
      </c>
      <c r="F53" s="1">
        <v>0</v>
      </c>
      <c r="G53" s="2">
        <f t="shared" si="0"/>
        <v>113.61323999999999</v>
      </c>
      <c r="H53" s="2">
        <f t="shared" si="1"/>
        <v>0.12999999999999545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1725.99</v>
      </c>
      <c r="D78" s="1">
        <f>'PR-RAS'!E82</f>
        <v>596.58000000000004</v>
      </c>
      <c r="E78" s="1">
        <v>0</v>
      </c>
      <c r="F78" s="1">
        <v>0</v>
      </c>
      <c r="G78" s="2">
        <f t="shared" si="0"/>
        <v>224.77455</v>
      </c>
      <c r="H78" s="2">
        <f t="shared" si="1"/>
        <v>0.42999999999994998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1725.99</v>
      </c>
      <c r="D79" s="1">
        <f>'PR-RAS'!E83</f>
        <v>596.58000000000004</v>
      </c>
      <c r="E79" s="1">
        <v>0</v>
      </c>
      <c r="F79" s="1">
        <v>0</v>
      </c>
      <c r="G79" s="2">
        <f t="shared" si="0"/>
        <v>227.69370000000001</v>
      </c>
      <c r="H79" s="2">
        <f t="shared" si="1"/>
        <v>0.42999999999994998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1725.99</v>
      </c>
      <c r="D83" s="1">
        <f>'PR-RAS'!E87</f>
        <v>596.58000000000004</v>
      </c>
      <c r="E83" s="1">
        <v>0</v>
      </c>
      <c r="F83" s="1">
        <v>0</v>
      </c>
      <c r="G83" s="2">
        <f t="shared" si="0"/>
        <v>239.37030000000001</v>
      </c>
      <c r="H83" s="2">
        <f t="shared" si="1"/>
        <v>0.42999999999994998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20093.57</v>
      </c>
      <c r="D120" s="1">
        <f>'PR-RAS'!E124</f>
        <v>13900.09</v>
      </c>
      <c r="E120" s="1">
        <v>0</v>
      </c>
      <c r="F120" s="1">
        <v>0</v>
      </c>
      <c r="G120" s="2">
        <f t="shared" si="0"/>
        <v>5699.3562499999998</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11605.28</v>
      </c>
      <c r="D121" s="1">
        <f>'PR-RAS'!E125</f>
        <v>13900.09</v>
      </c>
      <c r="E121" s="1">
        <v>0</v>
      </c>
      <c r="F121" s="1">
        <v>0</v>
      </c>
      <c r="G121" s="2">
        <f t="shared" si="0"/>
        <v>4728.6552000000001</v>
      </c>
      <c r="H121" s="2">
        <f t="shared" si="1"/>
        <v>0.37000000000080036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11605.28</v>
      </c>
      <c r="D123" s="1">
        <f>'PR-RAS'!E127</f>
        <v>13900.09</v>
      </c>
      <c r="E123" s="1">
        <v>0</v>
      </c>
      <c r="F123" s="1">
        <v>0</v>
      </c>
      <c r="G123" s="2">
        <f t="shared" si="0"/>
        <v>4807.46612</v>
      </c>
      <c r="H123" s="2">
        <f t="shared" si="1"/>
        <v>0.37000000000080036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8488.2900000000009</v>
      </c>
      <c r="D124" s="1">
        <f>'PR-RAS'!E128</f>
        <v>0</v>
      </c>
      <c r="E124" s="1">
        <v>0</v>
      </c>
      <c r="F124" s="1">
        <v>0</v>
      </c>
      <c r="G124" s="2">
        <f t="shared" si="0"/>
        <v>1044.0596700000001</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8488.2900000000009</v>
      </c>
      <c r="D125" s="1">
        <f>'PR-RAS'!E129</f>
        <v>0</v>
      </c>
      <c r="E125" s="1">
        <v>0</v>
      </c>
      <c r="F125" s="1">
        <v>0</v>
      </c>
      <c r="G125" s="2">
        <f t="shared" si="0"/>
        <v>1052.5479600000001</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6532416.6599999992</v>
      </c>
      <c r="D129" s="1">
        <f>'PR-RAS'!E133</f>
        <v>7008098.2999999998</v>
      </c>
      <c r="E129" s="1">
        <v>0</v>
      </c>
      <c r="F129" s="1">
        <v>0</v>
      </c>
      <c r="G129" s="2">
        <f t="shared" si="0"/>
        <v>2630222.4972799998</v>
      </c>
      <c r="H129" s="2">
        <f t="shared" si="1"/>
        <v>0.64000000059604645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6532416.6599999992</v>
      </c>
      <c r="D130" s="1">
        <f>'PR-RAS'!E134</f>
        <v>7008098.2999999998</v>
      </c>
      <c r="E130" s="1">
        <v>0</v>
      </c>
      <c r="F130" s="1">
        <v>0</v>
      </c>
      <c r="G130" s="2">
        <f t="shared" si="0"/>
        <v>2650771.1105399998</v>
      </c>
      <c r="H130" s="2">
        <f t="shared" si="1"/>
        <v>0.64000000059604645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6523006.2699999996</v>
      </c>
      <c r="D131" s="1">
        <f>'PR-RAS'!E135</f>
        <v>6993789.1600000001</v>
      </c>
      <c r="E131" s="1">
        <v>0</v>
      </c>
      <c r="F131" s="1">
        <v>0</v>
      </c>
      <c r="G131" s="2">
        <f t="shared" si="0"/>
        <v>2666375.9967</v>
      </c>
      <c r="H131" s="2">
        <f t="shared" si="1"/>
        <v>0.42999999970197678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9410.39</v>
      </c>
      <c r="D132" s="1">
        <f>'PR-RAS'!E136</f>
        <v>14309.14</v>
      </c>
      <c r="E132" s="1">
        <v>0</v>
      </c>
      <c r="F132" s="1">
        <v>0</v>
      </c>
      <c r="G132" s="2">
        <f t="shared" si="0"/>
        <v>4981.7557699999998</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6878801.379999999</v>
      </c>
      <c r="D147" s="1">
        <f>'PR-RAS'!E151</f>
        <v>6680519.9400000004</v>
      </c>
      <c r="E147" s="1">
        <v>0</v>
      </c>
      <c r="F147" s="1">
        <v>0</v>
      </c>
      <c r="G147" s="2">
        <f t="shared" si="0"/>
        <v>2955016.8239599997</v>
      </c>
      <c r="H147" s="2">
        <f t="shared" si="1"/>
        <v>0.43999999854713678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2303204.89</v>
      </c>
      <c r="D148" s="1">
        <f>'PR-RAS'!E152</f>
        <v>2922514.02</v>
      </c>
      <c r="E148" s="1">
        <v>0</v>
      </c>
      <c r="F148" s="1">
        <v>0</v>
      </c>
      <c r="G148" s="2">
        <f t="shared" si="0"/>
        <v>1197790.2407099998</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1950410.0000000002</v>
      </c>
      <c r="D149" s="1">
        <f>'PR-RAS'!E153</f>
        <v>2472011.75</v>
      </c>
      <c r="E149" s="1">
        <v>0</v>
      </c>
      <c r="F149" s="1">
        <v>0</v>
      </c>
      <c r="G149" s="2">
        <f t="shared" si="0"/>
        <v>1020376.1579999999</v>
      </c>
      <c r="H149" s="2">
        <f t="shared" si="1"/>
        <v>0.25000000023283064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1932389.35</v>
      </c>
      <c r="D150" s="1">
        <f>'PR-RAS'!E154</f>
        <v>2449219.23</v>
      </c>
      <c r="E150" s="1">
        <v>0</v>
      </c>
      <c r="F150" s="1">
        <v>0</v>
      </c>
      <c r="G150" s="2">
        <f t="shared" si="0"/>
        <v>1017793.34369</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303.57</v>
      </c>
      <c r="D151" s="1">
        <f>'PR-RAS'!E155</f>
        <v>0</v>
      </c>
      <c r="E151" s="1">
        <v>0</v>
      </c>
      <c r="F151" s="1">
        <v>0</v>
      </c>
      <c r="G151" s="2">
        <f t="shared" si="0"/>
        <v>45.535499999999999</v>
      </c>
      <c r="H151" s="2">
        <f t="shared" si="1"/>
        <v>0.43000000000000682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17717.080000000002</v>
      </c>
      <c r="D152" s="1">
        <f>'PR-RAS'!E156</f>
        <v>22792.52</v>
      </c>
      <c r="E152" s="1">
        <v>0</v>
      </c>
      <c r="F152" s="1">
        <v>0</v>
      </c>
      <c r="G152" s="2">
        <f t="shared" si="0"/>
        <v>9558.6201199999996</v>
      </c>
      <c r="H152" s="2">
        <f t="shared" si="1"/>
        <v>0.56000000000130967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39846.6</v>
      </c>
      <c r="D154" s="1">
        <f>'PR-RAS'!E158</f>
        <v>46293.19</v>
      </c>
      <c r="E154" s="1">
        <v>0</v>
      </c>
      <c r="F154" s="1">
        <v>0</v>
      </c>
      <c r="G154" s="2">
        <f t="shared" si="0"/>
        <v>20262.245940000001</v>
      </c>
      <c r="H154" s="2">
        <f t="shared" si="1"/>
        <v>0.5900000000037835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312948.28999999998</v>
      </c>
      <c r="D155" s="1">
        <f>'PR-RAS'!E159</f>
        <v>404209.08</v>
      </c>
      <c r="E155" s="1">
        <v>0</v>
      </c>
      <c r="F155" s="1">
        <v>0</v>
      </c>
      <c r="G155" s="2">
        <f t="shared" si="0"/>
        <v>172690.4333</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312948.28999999998</v>
      </c>
      <c r="D157" s="1">
        <f>'PR-RAS'!E161</f>
        <v>404209.08</v>
      </c>
      <c r="E157" s="1">
        <v>0</v>
      </c>
      <c r="F157" s="1">
        <v>0</v>
      </c>
      <c r="G157" s="2">
        <f t="shared" si="0"/>
        <v>174933.16620000001</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4553802.0599999996</v>
      </c>
      <c r="D159" s="1">
        <f>'PR-RAS'!E163</f>
        <v>3744582.0000000005</v>
      </c>
      <c r="E159" s="1">
        <v>0</v>
      </c>
      <c r="F159" s="1">
        <v>0</v>
      </c>
      <c r="G159" s="2">
        <f t="shared" si="0"/>
        <v>1902788.63748</v>
      </c>
      <c r="H159" s="2">
        <f t="shared" si="1"/>
        <v>6.0000000055879354E-2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87759.67</v>
      </c>
      <c r="D160" s="1">
        <f>'PR-RAS'!E164</f>
        <v>106764.09999999999</v>
      </c>
      <c r="E160" s="1">
        <v>0</v>
      </c>
      <c r="F160" s="1">
        <v>0</v>
      </c>
      <c r="G160" s="2">
        <f t="shared" si="0"/>
        <v>47904.771330000003</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38873.58</v>
      </c>
      <c r="D161" s="1">
        <f>'PR-RAS'!E165</f>
        <v>52627.56</v>
      </c>
      <c r="E161" s="1">
        <v>0</v>
      </c>
      <c r="F161" s="1">
        <v>0</v>
      </c>
      <c r="G161" s="2">
        <f t="shared" si="0"/>
        <v>23060.592000000001</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46348.69</v>
      </c>
      <c r="D162" s="1">
        <f>'PR-RAS'!E166</f>
        <v>51451.99</v>
      </c>
      <c r="E162" s="1">
        <v>0</v>
      </c>
      <c r="F162" s="1">
        <v>0</v>
      </c>
      <c r="G162" s="2">
        <f t="shared" si="0"/>
        <v>24029.679869999996</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2319.73</v>
      </c>
      <c r="D163" s="1">
        <f>'PR-RAS'!E167</f>
        <v>2662.39</v>
      </c>
      <c r="E163" s="1">
        <v>0</v>
      </c>
      <c r="F163" s="1">
        <v>0</v>
      </c>
      <c r="G163" s="2">
        <f t="shared" si="0"/>
        <v>1238.4106200000001</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217.67</v>
      </c>
      <c r="D164" s="1">
        <f>'PR-RAS'!E168</f>
        <v>22.16</v>
      </c>
      <c r="E164" s="1">
        <v>0</v>
      </c>
      <c r="F164" s="1">
        <v>0</v>
      </c>
      <c r="G164" s="2">
        <f t="shared" si="0"/>
        <v>42.704370000000004</v>
      </c>
      <c r="H164" s="2">
        <f t="shared" si="1"/>
        <v>0.49000000000001265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121777.2</v>
      </c>
      <c r="D165" s="1">
        <f>'PR-RAS'!E169</f>
        <v>98505.04</v>
      </c>
      <c r="E165" s="1">
        <v>0</v>
      </c>
      <c r="F165" s="1">
        <v>0</v>
      </c>
      <c r="G165" s="2">
        <f t="shared" si="0"/>
        <v>52281.113919999996</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35943.71</v>
      </c>
      <c r="D166" s="1">
        <f>'PR-RAS'!E170</f>
        <v>29238.639999999999</v>
      </c>
      <c r="E166" s="1">
        <v>0</v>
      </c>
      <c r="F166" s="1">
        <v>0</v>
      </c>
      <c r="G166" s="2">
        <f t="shared" si="0"/>
        <v>15579.46335</v>
      </c>
      <c r="H166" s="2">
        <f t="shared" si="1"/>
        <v>0.65000000000145519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9351.0300000000007</v>
      </c>
      <c r="D167" s="1">
        <f>'PR-RAS'!E171</f>
        <v>9120.56</v>
      </c>
      <c r="E167" s="1">
        <v>0</v>
      </c>
      <c r="F167" s="1">
        <v>0</v>
      </c>
      <c r="G167" s="2">
        <f t="shared" si="0"/>
        <v>4580.2969000000003</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70752.44</v>
      </c>
      <c r="D168" s="1">
        <f>'PR-RAS'!E172</f>
        <v>50252.72</v>
      </c>
      <c r="E168" s="1">
        <v>0</v>
      </c>
      <c r="F168" s="1">
        <v>0</v>
      </c>
      <c r="G168" s="2">
        <f t="shared" si="0"/>
        <v>28600.065960000004</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1974.38</v>
      </c>
      <c r="D169" s="1">
        <f>'PR-RAS'!E173</f>
        <v>4606.12</v>
      </c>
      <c r="E169" s="1">
        <v>0</v>
      </c>
      <c r="F169" s="1">
        <v>0</v>
      </c>
      <c r="G169" s="2">
        <f t="shared" si="0"/>
        <v>1879.3521599999999</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1759.19</v>
      </c>
      <c r="D170" s="1">
        <f>'PR-RAS'!E174</f>
        <v>3121.56</v>
      </c>
      <c r="E170" s="1">
        <v>0</v>
      </c>
      <c r="F170" s="1">
        <v>0</v>
      </c>
      <c r="G170" s="2">
        <f t="shared" si="0"/>
        <v>1352.39039</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1996.45</v>
      </c>
      <c r="D172" s="1">
        <f>'PR-RAS'!E176</f>
        <v>2165.44</v>
      </c>
      <c r="E172" s="1">
        <v>0</v>
      </c>
      <c r="F172" s="1">
        <v>0</v>
      </c>
      <c r="G172" s="2">
        <f t="shared" si="0"/>
        <v>1081.97343</v>
      </c>
      <c r="H172" s="2">
        <f t="shared" si="1"/>
        <v>0.89000000000010004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4101568.98</v>
      </c>
      <c r="D173" s="1">
        <f>'PR-RAS'!E177</f>
        <v>3311564.0300000003</v>
      </c>
      <c r="E173" s="1">
        <v>0</v>
      </c>
      <c r="F173" s="1">
        <v>0</v>
      </c>
      <c r="G173" s="2">
        <f t="shared" si="0"/>
        <v>1844647.8908800001</v>
      </c>
      <c r="H173" s="2">
        <f t="shared" si="1"/>
        <v>5.0000000279396772E-2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20030.8</v>
      </c>
      <c r="D174" s="1">
        <f>'PR-RAS'!E178</f>
        <v>20005.23</v>
      </c>
      <c r="E174" s="1">
        <v>0</v>
      </c>
      <c r="F174" s="1">
        <v>0</v>
      </c>
      <c r="G174" s="2">
        <f t="shared" si="0"/>
        <v>10387.137979999998</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17325.189999999999</v>
      </c>
      <c r="D175" s="1">
        <f>'PR-RAS'!E179</f>
        <v>24718.240000000002</v>
      </c>
      <c r="E175" s="1">
        <v>0</v>
      </c>
      <c r="F175" s="1">
        <v>0</v>
      </c>
      <c r="G175" s="2">
        <f t="shared" si="0"/>
        <v>11616.530579999999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6185.55</v>
      </c>
      <c r="D176" s="1">
        <f>'PR-RAS'!E180</f>
        <v>5748.62</v>
      </c>
      <c r="E176" s="1">
        <v>0</v>
      </c>
      <c r="F176" s="1">
        <v>0</v>
      </c>
      <c r="G176" s="2">
        <f t="shared" si="0"/>
        <v>3094.4882499999999</v>
      </c>
      <c r="H176" s="2">
        <f t="shared" si="1"/>
        <v>0.82999999999992724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14757.13</v>
      </c>
      <c r="D177" s="1">
        <f>'PR-RAS'!E181</f>
        <v>14726.88</v>
      </c>
      <c r="E177" s="1">
        <v>0</v>
      </c>
      <c r="F177" s="1">
        <v>0</v>
      </c>
      <c r="G177" s="2">
        <f t="shared" si="0"/>
        <v>7781.1166399999993</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27992.639999999999</v>
      </c>
      <c r="D178" s="1">
        <f>'PR-RAS'!E182</f>
        <v>29577.51</v>
      </c>
      <c r="E178" s="1">
        <v>0</v>
      </c>
      <c r="F178" s="1">
        <v>0</v>
      </c>
      <c r="G178" s="2">
        <f t="shared" si="0"/>
        <v>15425.13582</v>
      </c>
      <c r="H178" s="2">
        <f t="shared" si="1"/>
        <v>0.85000000000218279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6784.42</v>
      </c>
      <c r="D179" s="1">
        <f>'PR-RAS'!E183</f>
        <v>2199.35</v>
      </c>
      <c r="E179" s="1">
        <v>0</v>
      </c>
      <c r="F179" s="1">
        <v>0</v>
      </c>
      <c r="G179" s="2">
        <f t="shared" si="0"/>
        <v>1990.5953599999998</v>
      </c>
      <c r="H179" s="2">
        <f t="shared" si="1"/>
        <v>0.76999999999998181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4004400.61</v>
      </c>
      <c r="D180" s="1">
        <f>'PR-RAS'!E184</f>
        <v>3211053.96</v>
      </c>
      <c r="E180" s="1">
        <v>0</v>
      </c>
      <c r="F180" s="1">
        <v>0</v>
      </c>
      <c r="G180" s="2">
        <f t="shared" si="0"/>
        <v>1866345.0268699997</v>
      </c>
      <c r="H180" s="2">
        <f t="shared" si="1"/>
        <v>0.43000000016763806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110.91</v>
      </c>
      <c r="D181" s="1">
        <f>'PR-RAS'!E185</f>
        <v>231.04</v>
      </c>
      <c r="E181" s="1">
        <v>0</v>
      </c>
      <c r="F181" s="1">
        <v>0</v>
      </c>
      <c r="G181" s="2">
        <f t="shared" si="0"/>
        <v>103.1382</v>
      </c>
      <c r="H181" s="2">
        <f t="shared" si="1"/>
        <v>0.12999999999999545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3981.73</v>
      </c>
      <c r="D182" s="1">
        <f>'PR-RAS'!E186</f>
        <v>3303.2</v>
      </c>
      <c r="E182" s="1">
        <v>0</v>
      </c>
      <c r="F182" s="1">
        <v>0</v>
      </c>
      <c r="G182" s="2">
        <f t="shared" si="0"/>
        <v>1916.4515299999998</v>
      </c>
      <c r="H182" s="2">
        <f t="shared" si="1"/>
        <v>0.46999999999979991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23196.99</v>
      </c>
      <c r="D183" s="1">
        <f>'PR-RAS'!E187</f>
        <v>14787.68</v>
      </c>
      <c r="E183" s="1">
        <v>0</v>
      </c>
      <c r="F183" s="1">
        <v>0</v>
      </c>
      <c r="G183" s="2">
        <f t="shared" si="0"/>
        <v>9604.5677000000014</v>
      </c>
      <c r="H183" s="2">
        <f t="shared" si="1"/>
        <v>0.32999999999810825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219499.22</v>
      </c>
      <c r="D184" s="1">
        <f>'PR-RAS'!E188</f>
        <v>212961.15</v>
      </c>
      <c r="E184" s="1">
        <v>0</v>
      </c>
      <c r="F184" s="1">
        <v>0</v>
      </c>
      <c r="G184" s="2">
        <f t="shared" si="0"/>
        <v>118112.13816</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1361.79</v>
      </c>
      <c r="D186" s="1">
        <f>'PR-RAS'!E190</f>
        <v>1549.99</v>
      </c>
      <c r="E186" s="1">
        <v>0</v>
      </c>
      <c r="F186" s="1">
        <v>0</v>
      </c>
      <c r="G186" s="2">
        <f t="shared" si="0"/>
        <v>825.42745000000002</v>
      </c>
      <c r="H186" s="2">
        <f t="shared" si="1"/>
        <v>0.22000000000002728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11498.76</v>
      </c>
      <c r="D187" s="1">
        <f>'PR-RAS'!E191</f>
        <v>11039.73</v>
      </c>
      <c r="E187" s="1">
        <v>0</v>
      </c>
      <c r="F187" s="1">
        <v>0</v>
      </c>
      <c r="G187" s="2">
        <f t="shared" si="0"/>
        <v>6245.5489200000002</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1497.51</v>
      </c>
      <c r="D188" s="1">
        <f>'PR-RAS'!E192</f>
        <v>1500</v>
      </c>
      <c r="E188" s="1">
        <v>0</v>
      </c>
      <c r="F188" s="1">
        <v>0</v>
      </c>
      <c r="G188" s="2">
        <f t="shared" si="0"/>
        <v>841.03437000000008</v>
      </c>
      <c r="H188" s="2">
        <f t="shared" si="1"/>
        <v>0.49000000000000909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203898.99</v>
      </c>
      <c r="D189" s="1">
        <f>'PR-RAS'!E193</f>
        <v>196617.18</v>
      </c>
      <c r="E189" s="1">
        <v>0</v>
      </c>
      <c r="F189" s="1">
        <v>0</v>
      </c>
      <c r="G189" s="2">
        <f t="shared" si="0"/>
        <v>112261.0698</v>
      </c>
      <c r="H189" s="2">
        <f t="shared" si="1"/>
        <v>0.19000000000232831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1242.17</v>
      </c>
      <c r="D191" s="1">
        <f>'PR-RAS'!E195</f>
        <v>2254.25</v>
      </c>
      <c r="E191" s="1">
        <v>0</v>
      </c>
      <c r="F191" s="1">
        <v>0</v>
      </c>
      <c r="G191" s="2">
        <f t="shared" si="0"/>
        <v>1092.6273000000001</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21794.43</v>
      </c>
      <c r="D192" s="1">
        <f>'PR-RAS'!E196</f>
        <v>6787.92</v>
      </c>
      <c r="E192" s="1">
        <v>0</v>
      </c>
      <c r="F192" s="1">
        <v>0</v>
      </c>
      <c r="G192" s="2">
        <f t="shared" si="0"/>
        <v>6755.7215700000006</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784.45</v>
      </c>
      <c r="D198" s="1">
        <f>'PR-RAS'!E202</f>
        <v>1313.67</v>
      </c>
      <c r="E198" s="1">
        <v>0</v>
      </c>
      <c r="F198" s="1">
        <v>0</v>
      </c>
      <c r="G198" s="2">
        <f t="shared" si="0"/>
        <v>672.12263000000007</v>
      </c>
      <c r="H198" s="2">
        <f t="shared" si="1"/>
        <v>0.77999999999997272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784.45</v>
      </c>
      <c r="D204" s="1">
        <f>'PR-RAS'!E208</f>
        <v>1313.67</v>
      </c>
      <c r="E204" s="1">
        <v>0</v>
      </c>
      <c r="F204" s="1">
        <v>0</v>
      </c>
      <c r="G204" s="2">
        <f t="shared" si="0"/>
        <v>692.59337000000005</v>
      </c>
      <c r="H204" s="2">
        <f t="shared" si="1"/>
        <v>0.77999999999997272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21009.98</v>
      </c>
      <c r="D206" s="1">
        <f>'PR-RAS'!E210</f>
        <v>5474.25</v>
      </c>
      <c r="E206" s="1">
        <v>0</v>
      </c>
      <c r="F206" s="1">
        <v>0</v>
      </c>
      <c r="G206" s="2">
        <f t="shared" si="0"/>
        <v>6551.4883999999993</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6456.15</v>
      </c>
      <c r="D207" s="1">
        <f>'PR-RAS'!E211</f>
        <v>4191.57</v>
      </c>
      <c r="E207" s="1">
        <v>0</v>
      </c>
      <c r="F207" s="1">
        <v>0</v>
      </c>
      <c r="G207" s="2">
        <f t="shared" si="0"/>
        <v>3056.8937399999995</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14553.38</v>
      </c>
      <c r="D208" s="1">
        <f>'PR-RAS'!E212</f>
        <v>1282.68</v>
      </c>
      <c r="E208" s="1">
        <v>0</v>
      </c>
      <c r="F208" s="1">
        <v>0</v>
      </c>
      <c r="G208" s="2">
        <f t="shared" si="0"/>
        <v>3543.5791799999993</v>
      </c>
      <c r="H208" s="2">
        <f t="shared" si="1"/>
        <v>0.69999999999913598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0.45</v>
      </c>
      <c r="D209" s="1">
        <f>'PR-RAS'!E213</f>
        <v>0</v>
      </c>
      <c r="E209" s="1">
        <v>0</v>
      </c>
      <c r="F209" s="1">
        <v>0</v>
      </c>
      <c r="G209" s="2">
        <f t="shared" si="0"/>
        <v>9.3600000000000003E-2</v>
      </c>
      <c r="H209" s="2">
        <f t="shared" si="1"/>
        <v>0.45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6636</v>
      </c>
      <c r="E248" s="1">
        <v>0</v>
      </c>
      <c r="F248" s="1">
        <v>0</v>
      </c>
      <c r="G248" s="2">
        <f t="shared" si="0"/>
        <v>3278.1839999999997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6636</v>
      </c>
      <c r="E255" s="1">
        <v>0</v>
      </c>
      <c r="F255" s="1">
        <v>0</v>
      </c>
      <c r="G255" s="2">
        <f t="shared" si="0"/>
        <v>3371.0880000000002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6636</v>
      </c>
      <c r="E256" s="1">
        <v>0</v>
      </c>
      <c r="F256" s="1">
        <v>0</v>
      </c>
      <c r="G256" s="2">
        <f t="shared" si="0"/>
        <v>3384.36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6878801.379999999</v>
      </c>
      <c r="D285" s="1">
        <f>'PR-RAS'!E289</f>
        <v>6680519.9400000004</v>
      </c>
      <c r="E285" s="1">
        <v>0</v>
      </c>
      <c r="F285" s="1">
        <v>0</v>
      </c>
      <c r="G285" s="2">
        <f t="shared" si="8"/>
        <v>5748114.9178399993</v>
      </c>
      <c r="H285" s="2">
        <f t="shared" si="9"/>
        <v>0.43999999854713678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343038.02999999933</v>
      </c>
      <c r="E286" s="1">
        <v>0</v>
      </c>
      <c r="F286" s="1">
        <v>0</v>
      </c>
      <c r="G286" s="2">
        <f t="shared" si="8"/>
        <v>195531.67709999959</v>
      </c>
      <c r="H286" s="2">
        <f t="shared" si="9"/>
        <v>2.9999999329447746E-2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324306.29000000004</v>
      </c>
      <c r="D287" s="1">
        <f>'PR-RAS'!E291</f>
        <v>0</v>
      </c>
      <c r="E287" s="1">
        <v>0</v>
      </c>
      <c r="F287" s="1">
        <v>0</v>
      </c>
      <c r="G287" s="2">
        <f t="shared" si="8"/>
        <v>92751.598939999996</v>
      </c>
      <c r="H287" s="2">
        <f t="shared" si="9"/>
        <v>0.2900000000372529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60667.08</v>
      </c>
      <c r="D288" s="1">
        <f>'PR-RAS'!E292</f>
        <v>0</v>
      </c>
      <c r="E288" s="1">
        <v>0</v>
      </c>
      <c r="F288" s="1">
        <v>0</v>
      </c>
      <c r="G288" s="2">
        <f t="shared" si="8"/>
        <v>17411.451959999999</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274100.61</v>
      </c>
      <c r="E289" s="1">
        <v>0</v>
      </c>
      <c r="F289" s="1">
        <v>0</v>
      </c>
      <c r="G289" s="2">
        <f t="shared" si="8"/>
        <v>157881.95135999998</v>
      </c>
      <c r="H289" s="2">
        <f t="shared" si="9"/>
        <v>0.39000000001396984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27338.41</v>
      </c>
      <c r="D345" s="1">
        <f>'PR-RAS'!E350</f>
        <v>4419.41</v>
      </c>
      <c r="E345" s="1">
        <v>0</v>
      </c>
      <c r="F345" s="1">
        <v>0</v>
      </c>
      <c r="G345" s="2">
        <f t="shared" si="8"/>
        <v>12444.967119999998</v>
      </c>
      <c r="H345" s="2">
        <f t="shared" si="9"/>
        <v>0.81999999999970896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27338.41</v>
      </c>
      <c r="D358" s="1">
        <f>'PR-RAS'!E363</f>
        <v>4419.41</v>
      </c>
      <c r="E358" s="1">
        <v>0</v>
      </c>
      <c r="F358" s="1">
        <v>0</v>
      </c>
      <c r="G358" s="2">
        <f t="shared" si="8"/>
        <v>12915.271109999998</v>
      </c>
      <c r="H358" s="2">
        <f t="shared" si="9"/>
        <v>0.81999999999970896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5719.8600000000006</v>
      </c>
      <c r="D364" s="1">
        <f>'PR-RAS'!E369</f>
        <v>4419.41</v>
      </c>
      <c r="E364" s="1">
        <v>0</v>
      </c>
      <c r="F364" s="1">
        <v>0</v>
      </c>
      <c r="G364" s="2">
        <f t="shared" si="8"/>
        <v>5284.8008399999999</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5629.84</v>
      </c>
      <c r="D365" s="1">
        <f>'PR-RAS'!E370</f>
        <v>3734.29</v>
      </c>
      <c r="E365" s="1">
        <v>0</v>
      </c>
      <c r="F365" s="1">
        <v>0</v>
      </c>
      <c r="G365" s="2">
        <f t="shared" si="8"/>
        <v>4767.8248800000001</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21.84</v>
      </c>
      <c r="E366" s="1">
        <v>0</v>
      </c>
      <c r="F366" s="1">
        <v>0</v>
      </c>
      <c r="G366" s="2">
        <f t="shared" si="8"/>
        <v>15.943199999999999</v>
      </c>
      <c r="H366" s="2">
        <f t="shared" si="9"/>
        <v>0.16000000000000014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90.02</v>
      </c>
      <c r="D367" s="1">
        <f>'PR-RAS'!E372</f>
        <v>663.28</v>
      </c>
      <c r="E367" s="1">
        <v>0</v>
      </c>
      <c r="F367" s="1">
        <v>0</v>
      </c>
      <c r="G367" s="2">
        <f t="shared" si="8"/>
        <v>518.46827999999994</v>
      </c>
      <c r="H367" s="2">
        <f t="shared" si="9"/>
        <v>0.29999999999996874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21618.55</v>
      </c>
      <c r="D373" s="1">
        <f>'PR-RAS'!E378</f>
        <v>0</v>
      </c>
      <c r="E373" s="1">
        <v>0</v>
      </c>
      <c r="F373" s="1">
        <v>0</v>
      </c>
      <c r="G373" s="2">
        <f t="shared" si="8"/>
        <v>8042.1005999999998</v>
      </c>
      <c r="H373" s="2">
        <f t="shared" si="9"/>
        <v>0.4500000000007276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21618.55</v>
      </c>
      <c r="D374" s="1">
        <f>'PR-RAS'!E379</f>
        <v>0</v>
      </c>
      <c r="E374" s="1">
        <v>0</v>
      </c>
      <c r="F374" s="1">
        <v>0</v>
      </c>
      <c r="G374" s="2">
        <f t="shared" si="8"/>
        <v>8063.7191499999999</v>
      </c>
      <c r="H374" s="2">
        <f t="shared" si="9"/>
        <v>0.4500000000007276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27338.41</v>
      </c>
      <c r="D403" s="1">
        <f>'PR-RAS'!E408</f>
        <v>4419.41</v>
      </c>
      <c r="E403" s="1">
        <v>0</v>
      </c>
      <c r="F403" s="1">
        <v>0</v>
      </c>
      <c r="G403" s="2">
        <f t="shared" si="8"/>
        <v>14543.246459999998</v>
      </c>
      <c r="H403" s="2">
        <f t="shared" si="9"/>
        <v>0.81999999999970896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21618.54</v>
      </c>
      <c r="E405" s="1">
        <v>0</v>
      </c>
      <c r="F405" s="1">
        <v>0</v>
      </c>
      <c r="G405" s="2">
        <f t="shared" si="8"/>
        <v>17467.780320000002</v>
      </c>
      <c r="H405" s="2">
        <f t="shared" si="9"/>
        <v>0.45999999999912689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6554495.0899999989</v>
      </c>
      <c r="D407" s="1">
        <f>'PR-RAS'!E412</f>
        <v>7023557.9699999997</v>
      </c>
      <c r="E407" s="1">
        <v>0</v>
      </c>
      <c r="F407" s="1">
        <v>0</v>
      </c>
      <c r="G407" s="2">
        <f t="shared" si="8"/>
        <v>8364254.0781799993</v>
      </c>
      <c r="H407" s="2">
        <f t="shared" si="9"/>
        <v>0.11999999918043613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6906139.7899999991</v>
      </c>
      <c r="D408" s="1">
        <f>'PR-RAS'!E413</f>
        <v>6684939.3500000006</v>
      </c>
      <c r="E408" s="1">
        <v>0</v>
      </c>
      <c r="F408" s="1">
        <v>0</v>
      </c>
      <c r="G408" s="2">
        <f t="shared" si="8"/>
        <v>8252339.5254300004</v>
      </c>
      <c r="H408" s="2">
        <f t="shared" si="9"/>
        <v>0.56000000145286322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338618.61999999918</v>
      </c>
      <c r="E409" s="1">
        <v>0</v>
      </c>
      <c r="F409" s="1">
        <v>0</v>
      </c>
      <c r="G409" s="2">
        <f t="shared" si="8"/>
        <v>276312.79391999933</v>
      </c>
      <c r="H409" s="2">
        <f t="shared" si="9"/>
        <v>0.38000000081956387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351644.70000000019</v>
      </c>
      <c r="D410" s="1">
        <f>'PR-RAS'!E415</f>
        <v>0</v>
      </c>
      <c r="E410" s="1">
        <v>0</v>
      </c>
      <c r="F410" s="1">
        <v>0</v>
      </c>
      <c r="G410" s="2">
        <f t="shared" si="8"/>
        <v>143822.68230000007</v>
      </c>
      <c r="H410" s="2">
        <f t="shared" si="9"/>
        <v>0.29999999981373549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60667.08</v>
      </c>
      <c r="D411" s="1">
        <f>'PR-RAS'!E416</f>
        <v>0</v>
      </c>
      <c r="E411" s="1">
        <v>0</v>
      </c>
      <c r="F411" s="1">
        <v>0</v>
      </c>
      <c r="G411" s="2">
        <f t="shared" si="8"/>
        <v>24873.502799999998</v>
      </c>
      <c r="H411" s="2">
        <f t="shared" si="9"/>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295719.14999999997</v>
      </c>
      <c r="E412" s="1">
        <v>0</v>
      </c>
      <c r="F412" s="1">
        <v>0</v>
      </c>
      <c r="G412" s="2">
        <f t="shared" si="8"/>
        <v>243081.14129999996</v>
      </c>
      <c r="H412" s="2">
        <f t="shared" si="9"/>
        <v>0.1499999999650754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21618.55</v>
      </c>
      <c r="D414" s="1">
        <f>'PR-RAS'!E420</f>
        <v>0</v>
      </c>
      <c r="E414" s="1">
        <v>0</v>
      </c>
      <c r="F414" s="1">
        <v>0</v>
      </c>
      <c r="G414" s="2">
        <f t="shared" si="8"/>
        <v>8928.4611499999992</v>
      </c>
      <c r="H414" s="2">
        <f t="shared" si="9"/>
        <v>0.4500000000007276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21618.55</v>
      </c>
      <c r="D478" s="1">
        <f>'PR-RAS'!E484</f>
        <v>0</v>
      </c>
      <c r="E478" s="1">
        <v>0</v>
      </c>
      <c r="F478" s="1">
        <v>0</v>
      </c>
      <c r="G478" s="2">
        <f t="shared" si="8"/>
        <v>10312.048349999999</v>
      </c>
      <c r="H478" s="2">
        <f t="shared" si="9"/>
        <v>0.4500000000007276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21618.55</v>
      </c>
      <c r="D489" s="1">
        <f>'PR-RAS'!E495</f>
        <v>0</v>
      </c>
      <c r="E489" s="1">
        <v>0</v>
      </c>
      <c r="F489" s="1">
        <v>0</v>
      </c>
      <c r="G489" s="2">
        <f t="shared" si="8"/>
        <v>10549.8524</v>
      </c>
      <c r="H489" s="2">
        <f t="shared" si="9"/>
        <v>0.4500000000007276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21618.55</v>
      </c>
      <c r="D490" s="1">
        <f>'PR-RAS'!E496</f>
        <v>0</v>
      </c>
      <c r="E490" s="1">
        <v>0</v>
      </c>
      <c r="F490" s="1">
        <v>0</v>
      </c>
      <c r="G490" s="2">
        <f t="shared" si="8"/>
        <v>10571.470949999999</v>
      </c>
      <c r="H490" s="2">
        <f t="shared" si="9"/>
        <v>0.4500000000007276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4741.54</v>
      </c>
      <c r="D522" s="1">
        <f>'PR-RAS'!E528</f>
        <v>7861.32</v>
      </c>
      <c r="E522" s="1">
        <v>0</v>
      </c>
      <c r="F522" s="1">
        <v>0</v>
      </c>
      <c r="G522" s="2">
        <f t="shared" ref="G522:G809" si="10">(B522/1000)*(C522*1+D522*2)</f>
        <v>10661.83778</v>
      </c>
      <c r="H522" s="2">
        <f t="shared" ref="H522:H809" si="11">ABS(C522-ROUND(C522,0))+ABS(D522-ROUND(D522,0))</f>
        <v>0.77999999999974534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4741.54</v>
      </c>
      <c r="D587" s="1">
        <f>'PR-RAS'!E593</f>
        <v>7861.32</v>
      </c>
      <c r="E587" s="1">
        <v>0</v>
      </c>
      <c r="F587" s="1">
        <v>0</v>
      </c>
      <c r="G587" s="2">
        <f t="shared" si="10"/>
        <v>11992.009479999999</v>
      </c>
      <c r="H587" s="2">
        <f t="shared" si="11"/>
        <v>0.77999999999974534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4741.54</v>
      </c>
      <c r="D599" s="1">
        <f>'PR-RAS'!E605</f>
        <v>7861.32</v>
      </c>
      <c r="E599" s="1">
        <v>0</v>
      </c>
      <c r="F599" s="1">
        <v>0</v>
      </c>
      <c r="G599" s="2">
        <f t="shared" si="10"/>
        <v>12237.57964</v>
      </c>
      <c r="H599" s="2">
        <f t="shared" si="11"/>
        <v>0.77999999999974534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4741.54</v>
      </c>
      <c r="D600" s="1">
        <f>'PR-RAS'!E606</f>
        <v>7861.32</v>
      </c>
      <c r="E600" s="1">
        <v>0</v>
      </c>
      <c r="F600" s="1">
        <v>0</v>
      </c>
      <c r="G600" s="2">
        <f t="shared" si="10"/>
        <v>12258.043819999999</v>
      </c>
      <c r="H600" s="2">
        <f t="shared" si="11"/>
        <v>0.77999999999974534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16877.009999999998</v>
      </c>
      <c r="D629" s="1">
        <f>'PR-RAS'!E635</f>
        <v>0</v>
      </c>
      <c r="E629" s="1">
        <v>0</v>
      </c>
      <c r="F629" s="1">
        <v>0</v>
      </c>
      <c r="G629" s="2">
        <f t="shared" si="10"/>
        <v>10598.762279999999</v>
      </c>
      <c r="H629" s="2">
        <f t="shared" si="11"/>
        <v>9.9999999983992893E-3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7861.32</v>
      </c>
      <c r="E630" s="1">
        <v>0</v>
      </c>
      <c r="F630" s="1">
        <v>0</v>
      </c>
      <c r="G630" s="2">
        <f t="shared" si="10"/>
        <v>9889.5405599999995</v>
      </c>
      <c r="H630" s="2">
        <f t="shared" si="11"/>
        <v>0.31999999999970896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21618.54</v>
      </c>
      <c r="E631" s="1">
        <v>0</v>
      </c>
      <c r="F631" s="1">
        <v>0</v>
      </c>
      <c r="G631" s="2">
        <f t="shared" si="10"/>
        <v>27239.360400000001</v>
      </c>
      <c r="H631" s="2">
        <f t="shared" si="11"/>
        <v>0.45999999999912689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6576113.6399999987</v>
      </c>
      <c r="D633" s="1">
        <f>'PR-RAS'!E639</f>
        <v>7023557.9699999997</v>
      </c>
      <c r="E633" s="1">
        <v>0</v>
      </c>
      <c r="F633" s="1">
        <v>0</v>
      </c>
      <c r="G633" s="2">
        <f t="shared" si="10"/>
        <v>13033881.094559999</v>
      </c>
      <c r="H633" s="2">
        <f t="shared" si="11"/>
        <v>0.39000000152736902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6910881.3299999991</v>
      </c>
      <c r="D634" s="1">
        <f>'PR-RAS'!E640</f>
        <v>6692800.6700000009</v>
      </c>
      <c r="E634" s="1">
        <v>0</v>
      </c>
      <c r="F634" s="1">
        <v>0</v>
      </c>
      <c r="G634" s="2">
        <f t="shared" si="10"/>
        <v>12847673.530110002</v>
      </c>
      <c r="H634" s="2">
        <f t="shared" si="11"/>
        <v>0.65999999828636646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330757.29999999888</v>
      </c>
      <c r="E635" s="1">
        <v>0</v>
      </c>
      <c r="F635" s="1">
        <v>0</v>
      </c>
      <c r="G635" s="2">
        <f t="shared" si="10"/>
        <v>419400.25639999862</v>
      </c>
      <c r="H635" s="2">
        <f t="shared" si="11"/>
        <v>0.29999999888241291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334767.69000000041</v>
      </c>
      <c r="D636" s="1">
        <f>'PR-RAS'!E642</f>
        <v>0</v>
      </c>
      <c r="E636" s="1">
        <v>0</v>
      </c>
      <c r="F636" s="1">
        <v>0</v>
      </c>
      <c r="G636" s="2">
        <f t="shared" si="10"/>
        <v>212577.48315000028</v>
      </c>
      <c r="H636" s="2">
        <f t="shared" si="11"/>
        <v>0.30999999959021807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60667.08</v>
      </c>
      <c r="D637" s="1">
        <f>'PR-RAS'!E643</f>
        <v>0</v>
      </c>
      <c r="E637" s="1">
        <v>0</v>
      </c>
      <c r="F637" s="1">
        <v>0</v>
      </c>
      <c r="G637" s="2">
        <f t="shared" si="10"/>
        <v>38584.262880000002</v>
      </c>
      <c r="H637" s="2">
        <f t="shared" si="11"/>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274100.61</v>
      </c>
      <c r="E638" s="1">
        <v>0</v>
      </c>
      <c r="F638" s="1">
        <v>0</v>
      </c>
      <c r="G638" s="2">
        <f t="shared" si="10"/>
        <v>349204.17713999999</v>
      </c>
      <c r="H638" s="2">
        <f t="shared" si="11"/>
        <v>0.39000000001396984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56656.689999998896</v>
      </c>
      <c r="E639" s="1">
        <v>0</v>
      </c>
      <c r="F639" s="1">
        <v>0</v>
      </c>
      <c r="G639" s="2">
        <f t="shared" si="10"/>
        <v>72293.936439998593</v>
      </c>
      <c r="H639" s="2">
        <f t="shared" si="11"/>
        <v>0.31000000110361725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274100.61000000039</v>
      </c>
      <c r="D640" s="1">
        <f>'PR-RAS'!E646</f>
        <v>0</v>
      </c>
      <c r="E640" s="1">
        <v>0</v>
      </c>
      <c r="F640" s="1">
        <v>0</v>
      </c>
      <c r="G640" s="2">
        <f t="shared" si="10"/>
        <v>175150.28979000024</v>
      </c>
      <c r="H640" s="2">
        <f t="shared" si="11"/>
        <v>0.38999999960651621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200457.14</v>
      </c>
      <c r="D641" s="1">
        <f>'PR-RAS'!E647</f>
        <v>252032.79</v>
      </c>
      <c r="E641" s="1">
        <v>0</v>
      </c>
      <c r="F641" s="1">
        <v>0</v>
      </c>
      <c r="G641" s="2">
        <f t="shared" si="10"/>
        <v>450894.54080000002</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1019265.85</v>
      </c>
      <c r="D642" s="1">
        <f>'PR-RAS'!E649</f>
        <v>303537.25</v>
      </c>
      <c r="E642" s="1">
        <v>0</v>
      </c>
      <c r="F642" s="1">
        <v>0</v>
      </c>
      <c r="G642" s="2">
        <f t="shared" si="10"/>
        <v>1042484.1643500001</v>
      </c>
      <c r="H642" s="2">
        <f t="shared" si="1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8047563.71</v>
      </c>
      <c r="D643" s="1">
        <f>'PR-RAS'!E650</f>
        <v>8870935.1600000001</v>
      </c>
      <c r="E643" s="1">
        <v>0</v>
      </c>
      <c r="F643" s="1">
        <v>0</v>
      </c>
      <c r="G643" s="2">
        <f t="shared" si="10"/>
        <v>16556816.647260001</v>
      </c>
      <c r="H643" s="2">
        <f t="shared" si="11"/>
        <v>0.45000000018626451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8763292.3100000005</v>
      </c>
      <c r="D644" s="1">
        <f>'PR-RAS'!E651</f>
        <v>9067417.1099999994</v>
      </c>
      <c r="E644" s="1">
        <v>0</v>
      </c>
      <c r="F644" s="1">
        <v>0</v>
      </c>
      <c r="G644" s="2">
        <f t="shared" si="10"/>
        <v>17295495.358790003</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303537.25</v>
      </c>
      <c r="D645" s="1">
        <f>'PR-RAS'!E652</f>
        <v>107055.30000000075</v>
      </c>
      <c r="E645" s="1">
        <v>0</v>
      </c>
      <c r="F645" s="1">
        <v>0</v>
      </c>
      <c r="G645" s="2">
        <f t="shared" si="10"/>
        <v>333365.21540000098</v>
      </c>
      <c r="H645" s="2">
        <f t="shared" si="11"/>
        <v>0.55000000074505806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78</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80</v>
      </c>
      <c r="E649" s="1">
        <v>0</v>
      </c>
      <c r="F649" s="1">
        <v>0</v>
      </c>
      <c r="G649" s="2">
        <f t="shared" si="10"/>
        <v>154.22400000000002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2077.5100000000002</v>
      </c>
      <c r="D709" s="1">
        <f>'PR-RAS'!E716</f>
        <v>1630.08</v>
      </c>
      <c r="E709" s="1">
        <v>0</v>
      </c>
      <c r="F709" s="1">
        <v>0</v>
      </c>
      <c r="G709" s="2">
        <f t="shared" si="10"/>
        <v>3779.0703599999997</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4963.58</v>
      </c>
      <c r="D710" s="1">
        <f>'PR-RAS'!E717</f>
        <v>4570.3100000000004</v>
      </c>
      <c r="E710" s="1">
        <v>0</v>
      </c>
      <c r="F710" s="1">
        <v>0</v>
      </c>
      <c r="G710" s="2">
        <f t="shared" si="10"/>
        <v>9999.8778000000002</v>
      </c>
      <c r="H710" s="2">
        <f t="shared" si="11"/>
        <v>0.73000000000047294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39750.82</v>
      </c>
      <c r="D711" s="1">
        <f>'PR-RAS'!E718</f>
        <v>42426.39</v>
      </c>
      <c r="E711" s="1">
        <v>0</v>
      </c>
      <c r="F711" s="1">
        <v>0</v>
      </c>
      <c r="G711" s="2">
        <f t="shared" si="10"/>
        <v>88468.555999999997</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5159.8999999999996</v>
      </c>
      <c r="D713" s="1">
        <f>'PR-RAS'!E720</f>
        <v>2199.35</v>
      </c>
      <c r="E713" s="1">
        <v>0</v>
      </c>
      <c r="F713" s="1">
        <v>0</v>
      </c>
      <c r="G713" s="2">
        <f t="shared" si="10"/>
        <v>6805.7231999999985</v>
      </c>
      <c r="H713" s="2">
        <f t="shared" si="11"/>
        <v>0.45000000000027285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50946.879999999997</v>
      </c>
      <c r="D715" s="1">
        <f>'PR-RAS'!E722</f>
        <v>64412.13</v>
      </c>
      <c r="E715" s="1">
        <v>0</v>
      </c>
      <c r="F715" s="1">
        <v>0</v>
      </c>
      <c r="G715" s="2">
        <f t="shared" si="10"/>
        <v>128356.59395999998</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22955</v>
      </c>
      <c r="D716" s="1">
        <f>'PR-RAS'!E723</f>
        <v>41227.11</v>
      </c>
      <c r="E716" s="1">
        <v>0</v>
      </c>
      <c r="F716" s="1">
        <v>0</v>
      </c>
      <c r="G716" s="2">
        <f t="shared" si="10"/>
        <v>75367.592300000004</v>
      </c>
      <c r="H716" s="2">
        <f t="shared" si="11"/>
        <v>0.11000000000058208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784.45</v>
      </c>
      <c r="D741" s="1">
        <f>'PR-RAS'!E748</f>
        <v>1313.67</v>
      </c>
      <c r="E741" s="1">
        <v>0</v>
      </c>
      <c r="F741" s="1">
        <v>0</v>
      </c>
      <c r="G741" s="2">
        <f t="shared" si="10"/>
        <v>2524.7246</v>
      </c>
      <c r="H741" s="2">
        <f t="shared" si="11"/>
        <v>0.77999999999997272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6636</v>
      </c>
      <c r="E812" s="1">
        <v>0</v>
      </c>
      <c r="F812" s="1">
        <v>0</v>
      </c>
      <c r="G812" s="2">
        <f t="shared" si="18"/>
        <v>10763.592000000001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21618.55</v>
      </c>
      <c r="D880" s="1">
        <f>'PR-RAS'!E887</f>
        <v>0</v>
      </c>
      <c r="E880" s="1">
        <v>0</v>
      </c>
      <c r="F880" s="1">
        <v>0</v>
      </c>
      <c r="G880" s="2">
        <f t="shared" si="18"/>
        <v>19002.705449999998</v>
      </c>
      <c r="H880" s="2">
        <f t="shared" si="19"/>
        <v>0.4500000000007276</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4741.54</v>
      </c>
      <c r="D948" s="1">
        <f>'PR-RAS'!E955</f>
        <v>7861.32</v>
      </c>
      <c r="E948" s="1">
        <v>0</v>
      </c>
      <c r="F948" s="1">
        <v>0</v>
      </c>
      <c r="G948" s="2">
        <f t="shared" si="18"/>
        <v>19379.578460000001</v>
      </c>
      <c r="H948" s="2">
        <f t="shared" si="19"/>
        <v>0.77999999999974534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731478.0399999998</v>
      </c>
      <c r="D984" s="6">
        <f>BILANCA!E6</f>
        <v>561880.91000000015</v>
      </c>
      <c r="E984" s="6">
        <v>0</v>
      </c>
      <c r="F984" s="6">
        <v>0</v>
      </c>
      <c r="G984" s="7">
        <f t="shared" ref="G984:G1241" si="22">B984/1000*C984+B984/500*D984</f>
        <v>1855.2398600000001</v>
      </c>
      <c r="H984" s="7">
        <f t="shared" si="19"/>
        <v>0.12999999965541065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185730.68999999974</v>
      </c>
      <c r="D985" s="1">
        <f>BILANCA!E7</f>
        <v>154767.2900000001</v>
      </c>
      <c r="E985" s="1">
        <v>0</v>
      </c>
      <c r="F985" s="1">
        <v>0</v>
      </c>
      <c r="G985" s="2">
        <f t="shared" si="22"/>
        <v>990.53053999999986</v>
      </c>
      <c r="H985" s="2">
        <f t="shared" si="19"/>
        <v>0.60000000035506673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217855.74</v>
      </c>
      <c r="D988" s="1">
        <f>BILANCA!E10</f>
        <v>217855.74</v>
      </c>
      <c r="E988" s="1">
        <v>0</v>
      </c>
      <c r="F988" s="1">
        <v>0</v>
      </c>
      <c r="G988" s="2">
        <f t="shared" si="22"/>
        <v>3267.8361000000004</v>
      </c>
      <c r="H988" s="2">
        <f t="shared" si="19"/>
        <v>0.52000000001862645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217855.74</v>
      </c>
      <c r="D989" s="1">
        <f>BILANCA!E11</f>
        <v>217855.74</v>
      </c>
      <c r="E989" s="1">
        <v>0</v>
      </c>
      <c r="F989" s="1">
        <v>0</v>
      </c>
      <c r="G989" s="2">
        <f t="shared" si="22"/>
        <v>3921.4033200000003</v>
      </c>
      <c r="H989" s="2">
        <f t="shared" si="19"/>
        <v>0.52000000001862645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185730.68999999974</v>
      </c>
      <c r="D990" s="1">
        <f>BILANCA!E12</f>
        <v>154767.2900000001</v>
      </c>
      <c r="E990" s="1">
        <v>0</v>
      </c>
      <c r="F990" s="1">
        <v>0</v>
      </c>
      <c r="G990" s="2">
        <f t="shared" si="22"/>
        <v>3466.8568899999996</v>
      </c>
      <c r="H990" s="2">
        <f t="shared" si="19"/>
        <v>0.60000000035506673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34837.68</v>
      </c>
      <c r="D991" s="1">
        <f>BILANCA!E13</f>
        <v>34837.68</v>
      </c>
      <c r="E991" s="1">
        <v>0</v>
      </c>
      <c r="F991" s="1">
        <v>0</v>
      </c>
      <c r="G991" s="2">
        <f t="shared" si="22"/>
        <v>836.10431999999992</v>
      </c>
      <c r="H991" s="2">
        <f t="shared" si="19"/>
        <v>0.63999999999941792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34837.68</v>
      </c>
      <c r="D993" s="1">
        <f>BILANCA!E15</f>
        <v>34837.68</v>
      </c>
      <c r="E993" s="1">
        <v>0</v>
      </c>
      <c r="F993" s="1">
        <v>0</v>
      </c>
      <c r="G993" s="2">
        <f t="shared" si="22"/>
        <v>1045.1304</v>
      </c>
      <c r="H993" s="2">
        <f t="shared" si="19"/>
        <v>0.63999999999941792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80526.139999999956</v>
      </c>
      <c r="D997" s="1">
        <f>BILANCA!E19</f>
        <v>67139.389999999956</v>
      </c>
      <c r="E997" s="1">
        <v>0</v>
      </c>
      <c r="F997" s="1">
        <v>0</v>
      </c>
      <c r="G997" s="2">
        <f t="shared" si="22"/>
        <v>3007.2688799999983</v>
      </c>
      <c r="H997" s="2">
        <f t="shared" si="19"/>
        <v>0.52999999991152436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400702.5</v>
      </c>
      <c r="D998" s="1">
        <f>BILANCA!E20</f>
        <v>396927.72</v>
      </c>
      <c r="E998" s="1">
        <v>0</v>
      </c>
      <c r="F998" s="1">
        <v>0</v>
      </c>
      <c r="G998" s="2">
        <f t="shared" si="22"/>
        <v>17918.3691</v>
      </c>
      <c r="H998" s="2">
        <f t="shared" si="19"/>
        <v>0.78000000002793968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98968.73</v>
      </c>
      <c r="D999" s="1">
        <f>BILANCA!E21</f>
        <v>98602.7</v>
      </c>
      <c r="E999" s="1">
        <v>0</v>
      </c>
      <c r="F999" s="1">
        <v>0</v>
      </c>
      <c r="G999" s="2">
        <f t="shared" si="22"/>
        <v>4738.7860799999999</v>
      </c>
      <c r="H999" s="2">
        <f t="shared" si="19"/>
        <v>0.57000000000698492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71008.639999999999</v>
      </c>
      <c r="D1000" s="1">
        <f>BILANCA!E22</f>
        <v>58986.86</v>
      </c>
      <c r="E1000" s="1">
        <v>0</v>
      </c>
      <c r="F1000" s="1">
        <v>0</v>
      </c>
      <c r="G1000" s="2">
        <f t="shared" si="22"/>
        <v>3212.7001200000004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28442.19</v>
      </c>
      <c r="D1004" s="1">
        <f>BILANCA!E26</f>
        <v>28442.19</v>
      </c>
      <c r="E1004" s="1">
        <v>0</v>
      </c>
      <c r="F1004" s="1">
        <v>0</v>
      </c>
      <c r="G1004" s="2">
        <f t="shared" si="22"/>
        <v>1791.85797</v>
      </c>
      <c r="H1004" s="2">
        <f t="shared" si="19"/>
        <v>0.37999999999738066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518595.92</v>
      </c>
      <c r="D1006" s="1">
        <f>BILANCA!E28</f>
        <v>515820.08</v>
      </c>
      <c r="E1006" s="1">
        <v>0</v>
      </c>
      <c r="F1006" s="1">
        <v>0</v>
      </c>
      <c r="G1006" s="2">
        <f t="shared" si="22"/>
        <v>35655.429839999997</v>
      </c>
      <c r="H1006" s="2">
        <f t="shared" si="19"/>
        <v>0.16000000003259629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36247.589999999997</v>
      </c>
      <c r="D1007" s="1">
        <f>BILANCA!E29</f>
        <v>27912.83</v>
      </c>
      <c r="E1007" s="1">
        <v>0</v>
      </c>
      <c r="F1007" s="1">
        <v>0</v>
      </c>
      <c r="G1007" s="2">
        <f t="shared" si="22"/>
        <v>2209.7580000000003</v>
      </c>
      <c r="H1007" s="2">
        <f t="shared" si="19"/>
        <v>0.58000000000174623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114113.7</v>
      </c>
      <c r="D1008" s="1">
        <f>BILANCA!E30</f>
        <v>94892.49</v>
      </c>
      <c r="E1008" s="1">
        <v>0</v>
      </c>
      <c r="F1008" s="1">
        <v>0</v>
      </c>
      <c r="G1008" s="2">
        <f t="shared" si="22"/>
        <v>7597.4670000000006</v>
      </c>
      <c r="H1008" s="2">
        <f t="shared" si="19"/>
        <v>0.79000000000814907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77866.11</v>
      </c>
      <c r="D1012" s="1">
        <f>BILANCA!E34</f>
        <v>66979.66</v>
      </c>
      <c r="E1012" s="1">
        <v>0</v>
      </c>
      <c r="F1012" s="1">
        <v>0</v>
      </c>
      <c r="G1012" s="2">
        <f t="shared" si="22"/>
        <v>6142.9374700000008</v>
      </c>
      <c r="H1012" s="2">
        <f t="shared" si="19"/>
        <v>0.44999999999708962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34119.279999999795</v>
      </c>
      <c r="D1023" s="1">
        <f>BILANCA!E45</f>
        <v>24877.39000000013</v>
      </c>
      <c r="E1023" s="1">
        <v>0</v>
      </c>
      <c r="F1023" s="1">
        <v>0</v>
      </c>
      <c r="G1023" s="2">
        <f t="shared" si="22"/>
        <v>3354.9624000000022</v>
      </c>
      <c r="H1023" s="2">
        <f t="shared" si="19"/>
        <v>0.66999999992549419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12713.63</v>
      </c>
      <c r="D1025" s="1">
        <f>BILANCA!E47</f>
        <v>11704.67</v>
      </c>
      <c r="E1025" s="1">
        <v>0</v>
      </c>
      <c r="F1025" s="1">
        <v>0</v>
      </c>
      <c r="G1025" s="2">
        <f t="shared" si="22"/>
        <v>1517.1647400000002</v>
      </c>
      <c r="H1025" s="2">
        <f t="shared" si="19"/>
        <v>0.7000000000007276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2991401.06</v>
      </c>
      <c r="D1027" s="1">
        <f>BILANCA!E49</f>
        <v>2991401.06</v>
      </c>
      <c r="E1027" s="1">
        <v>0</v>
      </c>
      <c r="F1027" s="1">
        <v>0</v>
      </c>
      <c r="G1027" s="2">
        <f t="shared" si="22"/>
        <v>394864.93991999998</v>
      </c>
      <c r="H1027" s="2">
        <f t="shared" si="19"/>
        <v>0.12000000011175871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2969995.41</v>
      </c>
      <c r="D1028" s="1">
        <f>BILANCA!E50</f>
        <v>2978228.34</v>
      </c>
      <c r="E1028" s="1">
        <v>0</v>
      </c>
      <c r="F1028" s="1">
        <v>0</v>
      </c>
      <c r="G1028" s="2">
        <f t="shared" si="22"/>
        <v>401690.34404999996</v>
      </c>
      <c r="H1028" s="2">
        <f t="shared" si="19"/>
        <v>0.75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20572.09</v>
      </c>
      <c r="D1032" s="1">
        <f>BILANCA!E54</f>
        <v>22697.439999999999</v>
      </c>
      <c r="E1032" s="1">
        <v>0</v>
      </c>
      <c r="F1032" s="1">
        <v>0</v>
      </c>
      <c r="G1032" s="2">
        <f t="shared" si="22"/>
        <v>3232.3815299999997</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20572.09</v>
      </c>
      <c r="D1033" s="1">
        <f>BILANCA!E55</f>
        <v>22697.439999999999</v>
      </c>
      <c r="E1033" s="1">
        <v>0</v>
      </c>
      <c r="F1033" s="1">
        <v>0</v>
      </c>
      <c r="G1033" s="2">
        <f t="shared" si="22"/>
        <v>3298.3485000000001</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545747.35000000009</v>
      </c>
      <c r="D1046" s="1">
        <f>BILANCA!E68</f>
        <v>407113.62</v>
      </c>
      <c r="E1046" s="1">
        <v>0</v>
      </c>
      <c r="F1046" s="1">
        <v>0</v>
      </c>
      <c r="G1046" s="2">
        <f t="shared" si="22"/>
        <v>85678.399170000019</v>
      </c>
      <c r="H1046" s="2">
        <f t="shared" si="19"/>
        <v>0.73000000009778887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303537.25</v>
      </c>
      <c r="D1047" s="1">
        <f>BILANCA!E69</f>
        <v>107055.3</v>
      </c>
      <c r="E1047" s="1">
        <v>0</v>
      </c>
      <c r="F1047" s="1">
        <v>0</v>
      </c>
      <c r="G1047" s="2">
        <f t="shared" si="22"/>
        <v>33129.462400000004</v>
      </c>
      <c r="H1047" s="2">
        <f t="shared" si="19"/>
        <v>0.55000000000291038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303537.25</v>
      </c>
      <c r="D1048" s="1">
        <f>BILANCA!E70</f>
        <v>107055.3</v>
      </c>
      <c r="E1048" s="1">
        <v>0</v>
      </c>
      <c r="F1048" s="1">
        <v>0</v>
      </c>
      <c r="G1048" s="2">
        <f t="shared" si="22"/>
        <v>33647.110249999998</v>
      </c>
      <c r="H1048" s="2">
        <f t="shared" si="19"/>
        <v>0.55000000000291038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303537.25</v>
      </c>
      <c r="D1050" s="1">
        <f>BILANCA!E72</f>
        <v>107055.3</v>
      </c>
      <c r="E1050" s="1">
        <v>0</v>
      </c>
      <c r="F1050" s="1">
        <v>0</v>
      </c>
      <c r="G1050" s="2">
        <f t="shared" si="22"/>
        <v>34682.40595</v>
      </c>
      <c r="H1050" s="2">
        <f t="shared" si="19"/>
        <v>0.55000000000291038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36469.710000000006</v>
      </c>
      <c r="D1056" s="1">
        <f>BILANCA!E78</f>
        <v>40612.239999999998</v>
      </c>
      <c r="E1056" s="1">
        <v>0</v>
      </c>
      <c r="F1056" s="1">
        <v>0</v>
      </c>
      <c r="G1056" s="2">
        <f t="shared" si="22"/>
        <v>8591.6758699999991</v>
      </c>
      <c r="H1056" s="2">
        <f t="shared" si="19"/>
        <v>0.52999999999155989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228.05</v>
      </c>
      <c r="D1062" s="1">
        <f>BILANCA!E84</f>
        <v>230.95</v>
      </c>
      <c r="E1062" s="1">
        <v>0</v>
      </c>
      <c r="F1062" s="1">
        <v>0</v>
      </c>
      <c r="G1062" s="2">
        <f t="shared" si="22"/>
        <v>54.506050000000002</v>
      </c>
      <c r="H1062" s="2">
        <f t="shared" si="19"/>
        <v>0.10000000000002274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36241.660000000003</v>
      </c>
      <c r="D1064" s="1">
        <f>BILANCA!E86</f>
        <v>40381.29</v>
      </c>
      <c r="E1064" s="1">
        <v>0</v>
      </c>
      <c r="F1064" s="1">
        <v>0</v>
      </c>
      <c r="G1064" s="2">
        <f t="shared" si="22"/>
        <v>9477.3434400000006</v>
      </c>
      <c r="H1064" s="2">
        <f t="shared" si="19"/>
        <v>0.62999999999738066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5283.25</v>
      </c>
      <c r="D1124" s="1">
        <f>BILANCA!E146</f>
        <v>7413.29</v>
      </c>
      <c r="E1124" s="1">
        <v>0</v>
      </c>
      <c r="F1124" s="1">
        <v>0</v>
      </c>
      <c r="G1124" s="2">
        <f t="shared" si="22"/>
        <v>2835.48603</v>
      </c>
      <c r="H1124" s="2">
        <f t="shared" si="23"/>
        <v>0.53999999999996362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258.86</v>
      </c>
      <c r="D1127" s="1">
        <f>BILANCA!E149</f>
        <v>963</v>
      </c>
      <c r="E1127" s="1">
        <v>0</v>
      </c>
      <c r="F1127" s="1">
        <v>0</v>
      </c>
      <c r="G1127" s="2">
        <f t="shared" si="22"/>
        <v>314.61984000000001</v>
      </c>
      <c r="H1127" s="2">
        <f t="shared" si="23"/>
        <v>0.13999999999998636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258.86</v>
      </c>
      <c r="D1129" s="1">
        <f>BILANCA!E151</f>
        <v>963</v>
      </c>
      <c r="E1129" s="1">
        <v>0</v>
      </c>
      <c r="F1129" s="1">
        <v>0</v>
      </c>
      <c r="G1129" s="2">
        <f t="shared" si="22"/>
        <v>318.98955999999998</v>
      </c>
      <c r="H1129" s="2">
        <f t="shared" si="23"/>
        <v>0.13999999999998636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5024.3900000000003</v>
      </c>
      <c r="D1139" s="1">
        <f>BILANCA!E161</f>
        <v>6450.29</v>
      </c>
      <c r="E1139" s="1">
        <v>0</v>
      </c>
      <c r="F1139" s="1">
        <v>0</v>
      </c>
      <c r="G1139" s="2">
        <f t="shared" si="22"/>
        <v>2796.2953200000002</v>
      </c>
      <c r="H1139" s="2">
        <f t="shared" si="23"/>
        <v>0.68000000000029104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200457.14</v>
      </c>
      <c r="D1148" s="1">
        <f>BILANCA!E170</f>
        <v>252032.79</v>
      </c>
      <c r="E1148" s="1">
        <v>0</v>
      </c>
      <c r="F1148" s="1">
        <v>0</v>
      </c>
      <c r="G1148" s="2">
        <f t="shared" si="22"/>
        <v>116246.24880000002</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200457.14</v>
      </c>
      <c r="D1151" s="1">
        <f>BILANCA!E173</f>
        <v>252032.79</v>
      </c>
      <c r="E1151" s="1">
        <v>0</v>
      </c>
      <c r="F1151" s="1">
        <v>0</v>
      </c>
      <c r="G1151" s="2">
        <f t="shared" si="22"/>
        <v>118359.81696000003</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731478.04000000015</v>
      </c>
      <c r="D1152" s="1">
        <f>BILANCA!E175</f>
        <v>561880.91</v>
      </c>
      <c r="E1152" s="1">
        <v>0</v>
      </c>
      <c r="F1152" s="1">
        <v>0</v>
      </c>
      <c r="G1152" s="2">
        <f t="shared" si="22"/>
        <v>313535.53634000005</v>
      </c>
      <c r="H1152" s="2">
        <f t="shared" si="23"/>
        <v>0.13000000012107193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856460.37000000011</v>
      </c>
      <c r="D1153" s="1">
        <f>BILANCA!E176</f>
        <v>379198.45</v>
      </c>
      <c r="E1153" s="1">
        <v>0</v>
      </c>
      <c r="F1153" s="1">
        <v>0</v>
      </c>
      <c r="G1153" s="2">
        <f t="shared" si="22"/>
        <v>274525.73590000003</v>
      </c>
      <c r="H1153" s="2">
        <f t="shared" si="23"/>
        <v>0.82000000012340024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819847.9800000001</v>
      </c>
      <c r="D1154" s="1">
        <f>BILANCA!E177</f>
        <v>350456.95</v>
      </c>
      <c r="E1154" s="1">
        <v>0</v>
      </c>
      <c r="F1154" s="1">
        <v>0</v>
      </c>
      <c r="G1154" s="2">
        <f t="shared" si="22"/>
        <v>260050.28148000006</v>
      </c>
      <c r="H1154" s="2">
        <f t="shared" si="23"/>
        <v>6.9999999890569597E-2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198945.95</v>
      </c>
      <c r="D1155" s="1">
        <f>BILANCA!E178</f>
        <v>250556.72</v>
      </c>
      <c r="E1155" s="1">
        <v>0</v>
      </c>
      <c r="F1155" s="1">
        <v>0</v>
      </c>
      <c r="G1155" s="2">
        <f t="shared" si="22"/>
        <v>120410.21507999999</v>
      </c>
      <c r="H1155" s="2">
        <f t="shared" si="23"/>
        <v>0.32999999998719431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518777.21</v>
      </c>
      <c r="D1156" s="1">
        <f>BILANCA!E179</f>
        <v>49989.24</v>
      </c>
      <c r="E1156" s="1">
        <v>0</v>
      </c>
      <c r="F1156" s="1">
        <v>0</v>
      </c>
      <c r="G1156" s="2">
        <f t="shared" si="22"/>
        <v>107044.73436999999</v>
      </c>
      <c r="H1156" s="2">
        <f t="shared" si="23"/>
        <v>0.45000000001891749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145.56</v>
      </c>
      <c r="D1157" s="1">
        <f>BILANCA!E180</f>
        <v>189.06</v>
      </c>
      <c r="E1157" s="1">
        <v>0</v>
      </c>
      <c r="F1157" s="1">
        <v>0</v>
      </c>
      <c r="G1157" s="2">
        <f t="shared" si="22"/>
        <v>91.120319999999992</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40.01</v>
      </c>
      <c r="D1159" s="1">
        <f>BILANCA!E182</f>
        <v>30.45</v>
      </c>
      <c r="E1159" s="1">
        <v>0</v>
      </c>
      <c r="F1159" s="1">
        <v>0</v>
      </c>
      <c r="G1159" s="2">
        <f t="shared" si="22"/>
        <v>17.760159999999999</v>
      </c>
      <c r="H1159" s="2">
        <f t="shared" si="23"/>
        <v>0.4599999999999973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105.55</v>
      </c>
      <c r="D1160" s="1">
        <f>BILANCA!E183</f>
        <v>158.61000000000001</v>
      </c>
      <c r="E1160" s="1">
        <v>0</v>
      </c>
      <c r="F1160" s="1">
        <v>0</v>
      </c>
      <c r="G1160" s="2">
        <f t="shared" si="22"/>
        <v>74.830289999999991</v>
      </c>
      <c r="H1160" s="2">
        <f t="shared" si="23"/>
        <v>0.8399999999999892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101979.26</v>
      </c>
      <c r="D1165" s="1">
        <f>BILANCA!E188</f>
        <v>49721.93</v>
      </c>
      <c r="E1165" s="1">
        <v>0</v>
      </c>
      <c r="F1165" s="1">
        <v>0</v>
      </c>
      <c r="G1165" s="2">
        <f t="shared" si="22"/>
        <v>36659.007839999998</v>
      </c>
      <c r="H1165" s="2">
        <f t="shared" si="23"/>
        <v>0.32999999999447027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36612.39</v>
      </c>
      <c r="D1183" s="1">
        <f>BILANCA!E206</f>
        <v>28741.5</v>
      </c>
      <c r="E1183" s="1">
        <v>0</v>
      </c>
      <c r="F1183" s="1">
        <v>0</v>
      </c>
      <c r="G1183" s="2">
        <f t="shared" si="22"/>
        <v>18819.078000000001</v>
      </c>
      <c r="H1183" s="2">
        <f t="shared" si="23"/>
        <v>0.88999999999941792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36612.39</v>
      </c>
      <c r="D1184" s="1">
        <f>BILANCA!E207</f>
        <v>28741.5</v>
      </c>
      <c r="E1184" s="1">
        <v>0</v>
      </c>
      <c r="F1184" s="1">
        <v>0</v>
      </c>
      <c r="G1184" s="2">
        <f t="shared" si="22"/>
        <v>18913.17339</v>
      </c>
      <c r="H1184" s="2">
        <f t="shared" si="23"/>
        <v>0.88999999999941792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36612.39</v>
      </c>
      <c r="D1189" s="1">
        <f>BILANCA!E212</f>
        <v>28741.5</v>
      </c>
      <c r="E1189" s="1">
        <v>0</v>
      </c>
      <c r="F1189" s="1">
        <v>0</v>
      </c>
      <c r="G1189" s="2">
        <f t="shared" si="22"/>
        <v>19383.65034</v>
      </c>
      <c r="H1189" s="2">
        <f t="shared" si="23"/>
        <v>0.88999999999941792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-124982.32999999996</v>
      </c>
      <c r="D1214" s="1">
        <f>BILANCA!E237</f>
        <v>182682.46000000002</v>
      </c>
      <c r="E1214" s="1">
        <v>0</v>
      </c>
      <c r="F1214" s="1">
        <v>0</v>
      </c>
      <c r="G1214" s="2">
        <f t="shared" si="22"/>
        <v>55528.378290000022</v>
      </c>
      <c r="H1214" s="2">
        <f t="shared" si="23"/>
        <v>0.78999999997904524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149118.28000000003</v>
      </c>
      <c r="D1215" s="1">
        <f>BILANCA!E238</f>
        <v>126025.77</v>
      </c>
      <c r="E1215" s="1">
        <v>0</v>
      </c>
      <c r="F1215" s="1">
        <v>0</v>
      </c>
      <c r="G1215" s="2">
        <f t="shared" si="22"/>
        <v>93071.39824000001</v>
      </c>
      <c r="H1215" s="2">
        <f t="shared" si="23"/>
        <v>0.51000000002386514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185730.67</v>
      </c>
      <c r="D1216" s="1">
        <f>BILANCA!E239</f>
        <v>154767.29</v>
      </c>
      <c r="E1216" s="1">
        <v>0</v>
      </c>
      <c r="F1216" s="1">
        <v>0</v>
      </c>
      <c r="G1216" s="2">
        <f t="shared" si="22"/>
        <v>115396.80325000001</v>
      </c>
      <c r="H1216" s="2">
        <f t="shared" si="23"/>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185730.67</v>
      </c>
      <c r="D1217" s="1">
        <f>BILANCA!E240</f>
        <v>154767.29</v>
      </c>
      <c r="E1217" s="1">
        <v>0</v>
      </c>
      <c r="F1217" s="1">
        <v>0</v>
      </c>
      <c r="G1217" s="2">
        <f t="shared" si="22"/>
        <v>115892.06850000002</v>
      </c>
      <c r="H1217" s="2">
        <f t="shared" si="23"/>
        <v>0.61999999999534339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36612.39</v>
      </c>
      <c r="D1219" s="1">
        <f>BILANCA!E242</f>
        <v>28741.52</v>
      </c>
      <c r="E1219" s="1">
        <v>0</v>
      </c>
      <c r="F1219" s="1">
        <v>0</v>
      </c>
      <c r="G1219" s="2">
        <f t="shared" si="22"/>
        <v>22206.521479999999</v>
      </c>
      <c r="H1219" s="2">
        <f t="shared" si="23"/>
        <v>0.86999999999898137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36612.39</v>
      </c>
      <c r="D1220" s="1">
        <f>BILANCA!E243</f>
        <v>28741.52</v>
      </c>
      <c r="E1220" s="1">
        <v>0</v>
      </c>
      <c r="F1220" s="1">
        <v>0</v>
      </c>
      <c r="G1220" s="2">
        <f t="shared" si="22"/>
        <v>22300.616909999997</v>
      </c>
      <c r="H1220" s="2">
        <f t="shared" si="23"/>
        <v>0.86999999999898137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-274100.61</v>
      </c>
      <c r="D1222" s="1">
        <f>BILANCA!E245</f>
        <v>56656.69</v>
      </c>
      <c r="E1222" s="1">
        <v>0</v>
      </c>
      <c r="F1222" s="1">
        <v>0</v>
      </c>
      <c r="G1222" s="2">
        <f t="shared" si="22"/>
        <v>-38428.147969999998</v>
      </c>
      <c r="H1222" s="2">
        <f t="shared" si="23"/>
        <v>0.70000000001164153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21618.55</v>
      </c>
      <c r="D1223" s="1">
        <f>BILANCA!E246</f>
        <v>56656.69</v>
      </c>
      <c r="E1223" s="1">
        <v>0</v>
      </c>
      <c r="F1223" s="1">
        <v>0</v>
      </c>
      <c r="G1223" s="2">
        <f t="shared" si="22"/>
        <v>32383.663200000003</v>
      </c>
      <c r="H1223" s="2">
        <f t="shared" si="23"/>
        <v>0.75999999999839929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56656.69</v>
      </c>
      <c r="E1224" s="1">
        <v>0</v>
      </c>
      <c r="F1224" s="1">
        <v>0</v>
      </c>
      <c r="G1224" s="2">
        <f t="shared" si="22"/>
        <v>27308.524580000001</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21618.55</v>
      </c>
      <c r="D1226" s="1">
        <f>BILANCA!E249</f>
        <v>0</v>
      </c>
      <c r="E1226" s="1">
        <v>0</v>
      </c>
      <c r="F1226" s="1">
        <v>0</v>
      </c>
      <c r="G1226" s="2">
        <f t="shared" si="22"/>
        <v>5253.3076499999997</v>
      </c>
      <c r="H1226" s="2">
        <f t="shared" si="23"/>
        <v>0.4500000000007276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295719.15999999997</v>
      </c>
      <c r="D1227" s="1">
        <f>BILANCA!E250</f>
        <v>0</v>
      </c>
      <c r="E1227" s="1">
        <v>0</v>
      </c>
      <c r="F1227" s="1">
        <v>0</v>
      </c>
      <c r="G1227" s="2">
        <f t="shared" si="22"/>
        <v>72155.47503999999</v>
      </c>
      <c r="H1227" s="2">
        <f t="shared" si="23"/>
        <v>0.15999999997438863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274100.62</v>
      </c>
      <c r="D1228" s="1">
        <f>BILANCA!E251</f>
        <v>0</v>
      </c>
      <c r="E1228" s="1">
        <v>0</v>
      </c>
      <c r="F1228" s="1">
        <v>0</v>
      </c>
      <c r="G1228" s="2">
        <f t="shared" si="22"/>
        <v>67154.651899999997</v>
      </c>
      <c r="H1228" s="2">
        <f t="shared" si="23"/>
        <v>0.38000000000465661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21618.54</v>
      </c>
      <c r="D1229" s="1">
        <f>BILANCA!E252</f>
        <v>0</v>
      </c>
      <c r="E1229" s="1">
        <v>0</v>
      </c>
      <c r="F1229" s="1">
        <v>0</v>
      </c>
      <c r="G1229" s="2">
        <f t="shared" si="22"/>
        <v>5318.1608400000005</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7600</v>
      </c>
      <c r="E1236" s="1">
        <v>0</v>
      </c>
      <c r="F1236" s="1">
        <v>0</v>
      </c>
      <c r="G1236" s="2">
        <f t="shared" si="22"/>
        <v>3845.6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7600</v>
      </c>
      <c r="E1237" s="1">
        <v>0</v>
      </c>
      <c r="F1237" s="1">
        <v>0</v>
      </c>
      <c r="G1237" s="2">
        <f t="shared" si="22"/>
        <v>3860.8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5283.25</v>
      </c>
      <c r="D1241" s="1">
        <f>BILANCA!E265</f>
        <v>7413.29</v>
      </c>
      <c r="E1241" s="1">
        <v>0</v>
      </c>
      <c r="F1241" s="1">
        <v>0</v>
      </c>
      <c r="G1241" s="2">
        <f t="shared" si="22"/>
        <v>5188.3361400000003</v>
      </c>
      <c r="H1241" s="2">
        <f t="shared" si="23"/>
        <v>0.53999999999996362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36241.660000000003</v>
      </c>
      <c r="D1244" s="1">
        <f>BILANCA!E268</f>
        <v>40381.29</v>
      </c>
      <c r="E1244" s="1">
        <v>0</v>
      </c>
      <c r="F1244" s="1">
        <v>0</v>
      </c>
      <c r="G1244" s="2">
        <f t="shared" si="24"/>
        <v>30538.106640000002</v>
      </c>
      <c r="H1244" s="2">
        <f t="shared" si="23"/>
        <v>0.62999999999738066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819847.98</v>
      </c>
      <c r="D1264" s="1">
        <f>BILANCA!E288</f>
        <v>350456.95</v>
      </c>
      <c r="E1264" s="1">
        <v>0</v>
      </c>
      <c r="F1264" s="1">
        <v>0</v>
      </c>
      <c r="G1264" s="2">
        <f t="shared" si="24"/>
        <v>427334.08828000003</v>
      </c>
      <c r="H1264" s="2">
        <f t="shared" si="23"/>
        <v>7.0000000006984919E-2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36612.39</v>
      </c>
      <c r="D1270" s="1">
        <f>BILANCA!E294</f>
        <v>28741.5</v>
      </c>
      <c r="E1270" s="1">
        <v>0</v>
      </c>
      <c r="F1270" s="1">
        <v>0</v>
      </c>
      <c r="G1270" s="2">
        <f t="shared" si="24"/>
        <v>27005.376929999999</v>
      </c>
      <c r="H1270" s="2">
        <f t="shared" si="23"/>
        <v>0.88999999999941792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975.67</v>
      </c>
      <c r="D1275" s="1">
        <f>BILANCA!E299</f>
        <v>0</v>
      </c>
      <c r="E1275" s="1">
        <v>0</v>
      </c>
      <c r="F1275" s="1">
        <v>0</v>
      </c>
      <c r="G1275" s="2">
        <f t="shared" si="24"/>
        <v>284.89563999999996</v>
      </c>
      <c r="H1275" s="2">
        <f t="shared" si="23"/>
        <v>0.33000000000004093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35089.050000000003</v>
      </c>
      <c r="D1278" s="1">
        <f>BILANCA!E302</f>
        <v>44130.53</v>
      </c>
      <c r="E1278" s="1">
        <v>0</v>
      </c>
      <c r="F1278" s="1">
        <v>0</v>
      </c>
      <c r="G1278" s="2">
        <f t="shared" si="24"/>
        <v>36388.282449999999</v>
      </c>
      <c r="H1278" s="2">
        <f t="shared" si="23"/>
        <v>0.52000000000407454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36612.39</v>
      </c>
      <c r="D1285" s="1">
        <f>BILANCA!E309</f>
        <v>28741.5</v>
      </c>
      <c r="E1285" s="1">
        <v>0</v>
      </c>
      <c r="F1285" s="1">
        <v>0</v>
      </c>
      <c r="G1285" s="2">
        <f t="shared" si="24"/>
        <v>28416.807779999996</v>
      </c>
      <c r="H1285" s="2">
        <f t="shared" si="23"/>
        <v>0.88999999999941792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6906139.79</v>
      </c>
      <c r="D1322" s="1">
        <f>'RAS-funkcijski'!E28</f>
        <v>6684939.3499999996</v>
      </c>
      <c r="E1322" s="1">
        <v>0</v>
      </c>
      <c r="F1322" s="1">
        <v>0</v>
      </c>
      <c r="G1322" s="2">
        <f t="shared" si="24"/>
        <v>486624.44375999994</v>
      </c>
      <c r="H1322" s="2">
        <f t="shared" si="23"/>
        <v>0.55999999959021807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6906139.79</v>
      </c>
      <c r="D1325" s="1">
        <f>'RAS-funkcijski'!E31</f>
        <v>6684939.3499999996</v>
      </c>
      <c r="E1325" s="1">
        <v>0</v>
      </c>
      <c r="F1325" s="1">
        <v>0</v>
      </c>
      <c r="G1325" s="2">
        <f t="shared" si="24"/>
        <v>547452.49922999996</v>
      </c>
      <c r="H1325" s="2">
        <f t="shared" si="23"/>
        <v>0.55999999959021807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6906139.79</v>
      </c>
      <c r="D1435" s="13">
        <f>'RAS-funkcijski'!E141</f>
        <v>6684939.3499999996</v>
      </c>
      <c r="E1435" s="13">
        <v>0</v>
      </c>
      <c r="F1435" s="13">
        <v>0</v>
      </c>
      <c r="G1435" s="14">
        <f t="shared" si="24"/>
        <v>2777814.5331300003</v>
      </c>
      <c r="H1435" s="14">
        <f t="shared" si="27"/>
        <v>0.55999999959021807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23530.2</v>
      </c>
      <c r="D1436" s="6">
        <f>'P-VRIO'!E5</f>
        <v>65.52</v>
      </c>
      <c r="E1436" s="6">
        <v>0</v>
      </c>
      <c r="F1436" s="6">
        <v>0</v>
      </c>
      <c r="G1436" s="7">
        <f t="shared" si="24"/>
        <v>23.661239999999999</v>
      </c>
      <c r="H1436" s="7">
        <f t="shared" si="27"/>
        <v>0.68000000000073157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65.52</v>
      </c>
      <c r="E1437" s="1">
        <v>0</v>
      </c>
      <c r="F1437" s="1">
        <v>0</v>
      </c>
      <c r="G1437" s="2">
        <f t="shared" si="24"/>
        <v>0.26207999999999998</v>
      </c>
      <c r="H1437" s="2">
        <f t="shared" si="27"/>
        <v>0.48000000000000398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65.52</v>
      </c>
      <c r="E1438" s="1">
        <v>0</v>
      </c>
      <c r="F1438" s="1">
        <v>0</v>
      </c>
      <c r="G1438" s="2">
        <f t="shared" si="24"/>
        <v>0.39311999999999997</v>
      </c>
      <c r="H1438" s="2">
        <f t="shared" si="27"/>
        <v>0.48000000000000398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65.52</v>
      </c>
      <c r="E1440" s="1">
        <v>0</v>
      </c>
      <c r="F1440" s="1">
        <v>0</v>
      </c>
      <c r="G1440" s="2">
        <f t="shared" si="24"/>
        <v>0.6552</v>
      </c>
      <c r="H1440" s="2">
        <f t="shared" si="27"/>
        <v>0.48000000000000398</v>
      </c>
      <c r="I1440" s="10">
        <f t="shared" si="28"/>
        <v>0.31449600000000261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23530.2</v>
      </c>
      <c r="D1453" s="1">
        <f>'P-VRIO'!E22</f>
        <v>0</v>
      </c>
      <c r="E1453" s="1">
        <v>0</v>
      </c>
      <c r="F1453" s="1">
        <v>0</v>
      </c>
      <c r="G1453" s="2">
        <f t="shared" si="24"/>
        <v>423.54359999999997</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23530.2</v>
      </c>
      <c r="D1454" s="1">
        <f>'P-VRIO'!E23</f>
        <v>0</v>
      </c>
      <c r="E1454" s="1">
        <v>0</v>
      </c>
      <c r="F1454" s="1">
        <v>0</v>
      </c>
      <c r="G1454" s="2">
        <f t="shared" si="24"/>
        <v>447.07380000000001</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23530.2</v>
      </c>
      <c r="D1456" s="1">
        <f>'P-VRIO'!E25</f>
        <v>0</v>
      </c>
      <c r="E1456" s="1">
        <v>0</v>
      </c>
      <c r="F1456" s="1">
        <v>0</v>
      </c>
      <c r="G1456" s="2">
        <f t="shared" si="24"/>
        <v>494.13420000000002</v>
      </c>
      <c r="H1456" s="2">
        <f t="shared" si="27"/>
        <v>0.2000000000007276</v>
      </c>
      <c r="I1456" s="10">
        <f t="shared" si="30"/>
        <v>98.826840000359539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856460.37</v>
      </c>
      <c r="D1480" s="6"/>
      <c r="E1480" s="6">
        <v>0</v>
      </c>
      <c r="F1480" s="6">
        <v>0</v>
      </c>
      <c r="G1480" s="7">
        <f t="shared" ref="G1480:G1580" si="34">B1480/1000*C1480</f>
        <v>856.46037000000001</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6772276.0600000005</v>
      </c>
      <c r="D1481" s="1">
        <v>0</v>
      </c>
      <c r="E1481" s="1">
        <v>0</v>
      </c>
      <c r="F1481" s="1">
        <v>0</v>
      </c>
      <c r="G1481" s="2">
        <f t="shared" si="34"/>
        <v>13544.552120000002</v>
      </c>
      <c r="H1481" s="2">
        <f t="shared" si="35"/>
        <v>6.0000000521540642E-2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6767856.6500000004</v>
      </c>
      <c r="D1483" s="1">
        <v>0</v>
      </c>
      <c r="E1483" s="1">
        <v>0</v>
      </c>
      <c r="F1483" s="1">
        <v>0</v>
      </c>
      <c r="G1483" s="2">
        <f t="shared" si="34"/>
        <v>27071.426600000003</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2991194.51</v>
      </c>
      <c r="D1484" s="1">
        <v>0</v>
      </c>
      <c r="E1484" s="1">
        <v>0</v>
      </c>
      <c r="F1484" s="1">
        <v>0</v>
      </c>
      <c r="G1484" s="2">
        <f t="shared" si="34"/>
        <v>14955.972549999999</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3138054.91</v>
      </c>
      <c r="D1485" s="1">
        <v>0</v>
      </c>
      <c r="E1485" s="1">
        <v>0</v>
      </c>
      <c r="F1485" s="1">
        <v>0</v>
      </c>
      <c r="G1485" s="2">
        <f t="shared" si="34"/>
        <v>18828.329460000001</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2917.12</v>
      </c>
      <c r="D1486" s="1">
        <v>0</v>
      </c>
      <c r="E1486" s="1">
        <v>0</v>
      </c>
      <c r="F1486" s="1">
        <v>0</v>
      </c>
      <c r="G1486" s="2">
        <f t="shared" si="34"/>
        <v>20.419840000000001</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6636</v>
      </c>
      <c r="D1489" s="1">
        <v>0</v>
      </c>
      <c r="E1489" s="1">
        <v>0</v>
      </c>
      <c r="F1489" s="1">
        <v>0</v>
      </c>
      <c r="G1489" s="2">
        <f t="shared" si="34"/>
        <v>66.36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629054.11</v>
      </c>
      <c r="D1491" s="1">
        <v>0</v>
      </c>
      <c r="E1491" s="1">
        <v>0</v>
      </c>
      <c r="F1491" s="1">
        <v>0</v>
      </c>
      <c r="G1491" s="2">
        <f t="shared" si="34"/>
        <v>7548.6493200000004</v>
      </c>
      <c r="H1491" s="2">
        <f t="shared" si="35"/>
        <v>0.10999999998603016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4419.41</v>
      </c>
      <c r="D1492" s="1">
        <v>0</v>
      </c>
      <c r="E1492" s="1">
        <v>0</v>
      </c>
      <c r="F1492" s="1">
        <v>0</v>
      </c>
      <c r="G1492" s="2">
        <f t="shared" si="34"/>
        <v>57.452329999999996</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7249537.9800000004</v>
      </c>
      <c r="D1499" s="1">
        <v>0</v>
      </c>
      <c r="E1499" s="1">
        <v>0</v>
      </c>
      <c r="F1499" s="1">
        <v>0</v>
      </c>
      <c r="G1499" s="2">
        <f t="shared" si="34"/>
        <v>144990.75960000002</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13456.45</v>
      </c>
      <c r="D1500" s="1">
        <v>0</v>
      </c>
      <c r="E1500" s="1">
        <v>0</v>
      </c>
      <c r="F1500" s="1">
        <v>0</v>
      </c>
      <c r="G1500" s="2">
        <f t="shared" si="34"/>
        <v>282.58545000000004</v>
      </c>
      <c r="H1500" s="2">
        <f t="shared" si="35"/>
        <v>0.4500000000007276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7223791.2300000004</v>
      </c>
      <c r="D1501" s="1">
        <v>0</v>
      </c>
      <c r="E1501" s="1">
        <v>0</v>
      </c>
      <c r="F1501" s="1">
        <v>0</v>
      </c>
      <c r="G1501" s="2">
        <f t="shared" si="34"/>
        <v>158923.40706</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2939583.74</v>
      </c>
      <c r="D1502" s="1">
        <v>0</v>
      </c>
      <c r="E1502" s="1">
        <v>0</v>
      </c>
      <c r="F1502" s="1">
        <v>0</v>
      </c>
      <c r="G1502" s="2">
        <f t="shared" si="34"/>
        <v>67610.426019999999</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3607032.3</v>
      </c>
      <c r="D1503" s="1">
        <v>0</v>
      </c>
      <c r="E1503" s="1">
        <v>0</v>
      </c>
      <c r="F1503" s="1">
        <v>0</v>
      </c>
      <c r="G1503" s="2">
        <f t="shared" si="34"/>
        <v>86568.775200000004</v>
      </c>
      <c r="H1503" s="2">
        <f t="shared" si="35"/>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2873.63</v>
      </c>
      <c r="D1504" s="1">
        <v>0</v>
      </c>
      <c r="E1504" s="1">
        <v>0</v>
      </c>
      <c r="F1504" s="1">
        <v>0</v>
      </c>
      <c r="G1504" s="2">
        <f t="shared" si="34"/>
        <v>71.84075</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6636</v>
      </c>
      <c r="D1507" s="1">
        <v>0</v>
      </c>
      <c r="E1507" s="1">
        <v>0</v>
      </c>
      <c r="F1507" s="1">
        <v>0</v>
      </c>
      <c r="G1507" s="2">
        <f t="shared" si="34"/>
        <v>185.80799999999999</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667665.56000000006</v>
      </c>
      <c r="D1509" s="1">
        <v>0</v>
      </c>
      <c r="E1509" s="1">
        <v>0</v>
      </c>
      <c r="F1509" s="1">
        <v>0</v>
      </c>
      <c r="G1509" s="2">
        <f t="shared" si="34"/>
        <v>20029.966800000002</v>
      </c>
      <c r="H1509" s="2">
        <f t="shared" si="35"/>
        <v>0.43999999994412065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4419.41</v>
      </c>
      <c r="D1510" s="1">
        <v>0</v>
      </c>
      <c r="E1510" s="1">
        <v>0</v>
      </c>
      <c r="F1510" s="1">
        <v>0</v>
      </c>
      <c r="G1510" s="2">
        <f t="shared" si="34"/>
        <v>137.00171</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7870.89</v>
      </c>
      <c r="D1511" s="1">
        <v>0</v>
      </c>
      <c r="E1511" s="1">
        <v>0</v>
      </c>
      <c r="F1511" s="1">
        <v>0</v>
      </c>
      <c r="G1511" s="2">
        <f t="shared" si="34"/>
        <v>251.86848000000001</v>
      </c>
      <c r="H1511" s="2">
        <f t="shared" si="35"/>
        <v>0.10999999999967258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7870.89</v>
      </c>
      <c r="D1515" s="1">
        <v>0</v>
      </c>
      <c r="E1515" s="1">
        <v>0</v>
      </c>
      <c r="F1515" s="1">
        <v>0</v>
      </c>
      <c r="G1515" s="2">
        <f t="shared" si="34"/>
        <v>283.35203999999999</v>
      </c>
      <c r="H1515" s="2">
        <f t="shared" si="35"/>
        <v>0.10999999999967258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379198.45000000019</v>
      </c>
      <c r="D1517" s="1">
        <v>0</v>
      </c>
      <c r="E1517" s="1">
        <v>0</v>
      </c>
      <c r="F1517" s="1">
        <v>0</v>
      </c>
      <c r="G1517" s="2">
        <f t="shared" si="34"/>
        <v>14409.541100000006</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379198.44999999995</v>
      </c>
      <c r="D1576" s="1">
        <v>0</v>
      </c>
      <c r="E1576" s="1">
        <v>0</v>
      </c>
      <c r="F1576" s="1">
        <v>0</v>
      </c>
      <c r="G1576" s="2">
        <f t="shared" si="34"/>
        <v>36782.249649999998</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44130.53</v>
      </c>
      <c r="D1577" s="1">
        <v>0</v>
      </c>
      <c r="E1577" s="1">
        <v>0</v>
      </c>
      <c r="F1577" s="1">
        <v>0</v>
      </c>
      <c r="G1577" s="2">
        <f t="shared" si="34"/>
        <v>4324.7919400000001</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306326.42</v>
      </c>
      <c r="D1578" s="1">
        <v>0</v>
      </c>
      <c r="E1578" s="1">
        <v>0</v>
      </c>
      <c r="F1578" s="1">
        <v>0</v>
      </c>
      <c r="G1578" s="2">
        <f t="shared" si="34"/>
        <v>30326.315579999999</v>
      </c>
      <c r="H1578" s="2">
        <f t="shared" si="35"/>
        <v>0.41999999998370185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28741.5</v>
      </c>
      <c r="D1580" s="13">
        <v>0</v>
      </c>
      <c r="E1580" s="13">
        <v>0</v>
      </c>
      <c r="F1580" s="13">
        <v>0</v>
      </c>
      <c r="G1580" s="14">
        <f t="shared" si="34"/>
        <v>2902.8915000000002</v>
      </c>
      <c r="H1580" s="14">
        <f t="shared" si="35"/>
        <v>0.5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3365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6554495.0899999989</v>
      </c>
      <c r="I16" s="170">
        <f>'PR-RAS'!E6</f>
        <v>7023557.9699999997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6878801.379999999</v>
      </c>
      <c r="I17" s="170">
        <f>'PR-RAS'!E151</f>
        <v>6680519.9400000004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56656.689999998896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274100.61000000039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185730.68999999974</v>
      </c>
      <c r="I20" s="173">
        <f>BILANCA!E7</f>
        <v>154767.2900000001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545747.35000000009</v>
      </c>
      <c r="I21" s="175">
        <f>BILANCA!E68</f>
        <v>407113.62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856460.37000000011</v>
      </c>
      <c r="I22" s="175">
        <f>BILANCA!E176</f>
        <v>379198.45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-124982.32999999996</v>
      </c>
      <c r="I23" s="177">
        <f>BILANCA!E237</f>
        <v>182682.46000000002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6906139.79</v>
      </c>
      <c r="I28" s="179">
        <f>'RAS-funkcijski'!E141</f>
        <v>6684939.3499999996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23530.2</v>
      </c>
      <c r="I29" s="173">
        <f>'P-VRIO'!E5</f>
        <v>65.52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23530.2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856460.37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379198.45000000019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379198.44999999995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19" zoomScaleNormal="100" workbookViewId="0">
      <selection activeCell="F753" sqref="F7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6554495.0899999989</v>
      </c>
      <c r="E6" s="51">
        <f>E7+E44+E50+E82+E106+E124+E133+E139</f>
        <v>7023557.9699999997</v>
      </c>
      <c r="F6" s="52">
        <f t="shared" ref="F6:F131" si="0">IF(D6&lt;&gt;0,IF(E6/D6&gt;=100,"&gt;&gt;100",E6/D6*100),"-")</f>
        <v>107.15635412887312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258.87</v>
      </c>
      <c r="E50" s="51">
        <f>E51+E54+E59+E62+E65+E68+E71+E74+E77</f>
        <v>963</v>
      </c>
      <c r="F50" s="52">
        <f t="shared" si="0"/>
        <v>372.00139065940431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258.87</v>
      </c>
      <c r="E54" s="51">
        <f t="shared" si="11"/>
        <v>963</v>
      </c>
      <c r="F54" s="52">
        <f t="shared" si="0"/>
        <v>372.00139065940431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258.87</v>
      </c>
      <c r="E57" s="242">
        <v>963</v>
      </c>
      <c r="F57" s="52">
        <f t="shared" si="0"/>
        <v>372.00139065940431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1725.99</v>
      </c>
      <c r="E82" s="51">
        <f t="shared" si="19"/>
        <v>596.58000000000004</v>
      </c>
      <c r="F82" s="52">
        <f t="shared" si="0"/>
        <v>34.56451080249596</v>
      </c>
    </row>
    <row r="83" spans="1:6" ht="12.75" customHeight="1" x14ac:dyDescent="0.2">
      <c r="A83" s="53">
        <v>641</v>
      </c>
      <c r="B83" s="85" t="s">
        <v>212</v>
      </c>
      <c r="C83" s="50" t="s">
        <v>213</v>
      </c>
      <c r="D83" s="51">
        <f t="shared" ref="D83:E83" si="20">SUM(D84:D90)</f>
        <v>1725.99</v>
      </c>
      <c r="E83" s="51">
        <f t="shared" si="20"/>
        <v>596.58000000000004</v>
      </c>
      <c r="F83" s="52">
        <f t="shared" si="0"/>
        <v>34.56451080249596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1725.99</v>
      </c>
      <c r="E87" s="242">
        <v>596.58000000000004</v>
      </c>
      <c r="F87" s="52">
        <f t="shared" si="0"/>
        <v>34.56451080249596</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20093.57</v>
      </c>
      <c r="E124" s="51">
        <f t="shared" si="27"/>
        <v>13900.09</v>
      </c>
      <c r="F124" s="52">
        <f t="shared" si="0"/>
        <v>69.176806311670845</v>
      </c>
    </row>
    <row r="125" spans="1:6" ht="12.75" customHeight="1" x14ac:dyDescent="0.2">
      <c r="A125" s="53">
        <v>661</v>
      </c>
      <c r="B125" s="86" t="s">
        <v>296</v>
      </c>
      <c r="C125" s="50" t="s">
        <v>297</v>
      </c>
      <c r="D125" s="51">
        <f t="shared" ref="D125:E125" si="28">SUM(D126:D127)</f>
        <v>11605.28</v>
      </c>
      <c r="E125" s="51">
        <f t="shared" si="28"/>
        <v>13900.09</v>
      </c>
      <c r="F125" s="52">
        <f t="shared" si="0"/>
        <v>119.7738443191375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11605.28</v>
      </c>
      <c r="E127" s="242">
        <v>13900.09</v>
      </c>
      <c r="F127" s="52">
        <f t="shared" si="0"/>
        <v>119.7738443191375</v>
      </c>
    </row>
    <row r="128" spans="1:6" ht="24" x14ac:dyDescent="0.2">
      <c r="A128" s="53">
        <v>663</v>
      </c>
      <c r="B128" s="231" t="s">
        <v>302</v>
      </c>
      <c r="C128" s="50" t="s">
        <v>303</v>
      </c>
      <c r="D128" s="51">
        <f t="shared" ref="D128:E128" si="29">SUM(D129:D132)</f>
        <v>8488.2900000000009</v>
      </c>
      <c r="E128" s="51">
        <f t="shared" si="29"/>
        <v>0</v>
      </c>
      <c r="F128" s="52">
        <f t="shared" si="0"/>
        <v>0</v>
      </c>
    </row>
    <row r="129" spans="1:6" ht="12.75" customHeight="1" x14ac:dyDescent="0.2">
      <c r="A129" s="53">
        <v>6631</v>
      </c>
      <c r="B129" s="86" t="s">
        <v>304</v>
      </c>
      <c r="C129" s="50" t="s">
        <v>305</v>
      </c>
      <c r="D129" s="242">
        <v>8488.2900000000009</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6532416.6599999992</v>
      </c>
      <c r="E133" s="51">
        <f t="shared" si="30"/>
        <v>7008098.2999999998</v>
      </c>
      <c r="F133" s="52">
        <f t="shared" ref="F133:F223" si="31">IF(D133&lt;&gt;0,IF(E133/D133&gt;=100,"&gt;&gt;100",E133/D133*100),"-")</f>
        <v>107.28186312598132</v>
      </c>
    </row>
    <row r="134" spans="1:6" ht="24" x14ac:dyDescent="0.2">
      <c r="A134" s="53">
        <v>671</v>
      </c>
      <c r="B134" s="232" t="s">
        <v>314</v>
      </c>
      <c r="C134" s="50" t="s">
        <v>315</v>
      </c>
      <c r="D134" s="51">
        <f t="shared" ref="D134:E134" si="32">SUM(D135:D137)</f>
        <v>6532416.6599999992</v>
      </c>
      <c r="E134" s="51">
        <f t="shared" si="32"/>
        <v>7008098.2999999998</v>
      </c>
      <c r="F134" s="52">
        <f t="shared" si="31"/>
        <v>107.28186312598132</v>
      </c>
    </row>
    <row r="135" spans="1:6" ht="12.75" customHeight="1" x14ac:dyDescent="0.2">
      <c r="A135" s="53">
        <v>6711</v>
      </c>
      <c r="B135" s="85" t="s">
        <v>316</v>
      </c>
      <c r="C135" s="50" t="s">
        <v>317</v>
      </c>
      <c r="D135" s="242">
        <v>6523006.2699999996</v>
      </c>
      <c r="E135" s="242">
        <v>6993789.1600000001</v>
      </c>
      <c r="F135" s="52">
        <f t="shared" si="31"/>
        <v>107.21726870270203</v>
      </c>
    </row>
    <row r="136" spans="1:6" ht="24" x14ac:dyDescent="0.2">
      <c r="A136" s="53">
        <v>6712</v>
      </c>
      <c r="B136" s="232" t="s">
        <v>318</v>
      </c>
      <c r="C136" s="50" t="s">
        <v>319</v>
      </c>
      <c r="D136" s="242">
        <v>9410.39</v>
      </c>
      <c r="E136" s="242">
        <v>14309.14</v>
      </c>
      <c r="F136" s="52">
        <f t="shared" si="31"/>
        <v>152.05682229960712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6878801.379999999</v>
      </c>
      <c r="E151" s="51">
        <f t="shared" si="35"/>
        <v>6680519.9400000004</v>
      </c>
      <c r="F151" s="52">
        <f t="shared" si="31"/>
        <v>97.117500142154142</v>
      </c>
    </row>
    <row r="152" spans="1:6" ht="12.75" customHeight="1" x14ac:dyDescent="0.2">
      <c r="A152" s="53">
        <v>31</v>
      </c>
      <c r="B152" s="85" t="s">
        <v>349</v>
      </c>
      <c r="C152" s="50" t="s">
        <v>350</v>
      </c>
      <c r="D152" s="51">
        <f t="shared" ref="D152:E152" si="36">D153+D158+D159</f>
        <v>2303204.89</v>
      </c>
      <c r="E152" s="51">
        <f t="shared" si="36"/>
        <v>2922514.02</v>
      </c>
      <c r="F152" s="52">
        <f t="shared" si="31"/>
        <v>126.8890159398715</v>
      </c>
    </row>
    <row r="153" spans="1:6" ht="12.75" customHeight="1" x14ac:dyDescent="0.2">
      <c r="A153" s="53">
        <v>311</v>
      </c>
      <c r="B153" s="85" t="s">
        <v>351</v>
      </c>
      <c r="C153" s="50" t="s">
        <v>352</v>
      </c>
      <c r="D153" s="51">
        <f t="shared" ref="D153:E153" si="37">SUM(D154:D157)</f>
        <v>1950410.0000000002</v>
      </c>
      <c r="E153" s="51">
        <f t="shared" si="37"/>
        <v>2472011.75</v>
      </c>
      <c r="F153" s="52">
        <f t="shared" si="31"/>
        <v>126.74318476627991</v>
      </c>
    </row>
    <row r="154" spans="1:6" ht="12.75" customHeight="1" x14ac:dyDescent="0.2">
      <c r="A154" s="53">
        <v>3111</v>
      </c>
      <c r="B154" s="85" t="s">
        <v>353</v>
      </c>
      <c r="C154" s="50" t="s">
        <v>354</v>
      </c>
      <c r="D154" s="242">
        <v>1932389.35</v>
      </c>
      <c r="E154" s="242">
        <v>2449219.23</v>
      </c>
      <c r="F154" s="52">
        <f t="shared" si="31"/>
        <v>126.74563901938292</v>
      </c>
    </row>
    <row r="155" spans="1:6" ht="12.75" customHeight="1" x14ac:dyDescent="0.2">
      <c r="A155" s="53">
        <v>3112</v>
      </c>
      <c r="B155" s="85" t="s">
        <v>355</v>
      </c>
      <c r="C155" s="50" t="s">
        <v>356</v>
      </c>
      <c r="D155" s="242">
        <v>303.57</v>
      </c>
      <c r="E155" s="242"/>
      <c r="F155" s="52">
        <f t="shared" si="31"/>
        <v>0</v>
      </c>
    </row>
    <row r="156" spans="1:6" ht="12.75" customHeight="1" x14ac:dyDescent="0.2">
      <c r="A156" s="53">
        <v>3113</v>
      </c>
      <c r="B156" s="85" t="s">
        <v>357</v>
      </c>
      <c r="C156" s="50" t="s">
        <v>358</v>
      </c>
      <c r="D156" s="242">
        <v>17717.080000000002</v>
      </c>
      <c r="E156" s="242">
        <v>22792.52</v>
      </c>
      <c r="F156" s="52">
        <f t="shared" si="31"/>
        <v>128.64715856111729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39846.6</v>
      </c>
      <c r="E158" s="242">
        <v>46293.19</v>
      </c>
      <c r="F158" s="52">
        <f t="shared" si="31"/>
        <v>116.17851962275327</v>
      </c>
    </row>
    <row r="159" spans="1:6" ht="12.75" customHeight="1" x14ac:dyDescent="0.2">
      <c r="A159" s="53">
        <v>313</v>
      </c>
      <c r="B159" s="85" t="s">
        <v>363</v>
      </c>
      <c r="C159" s="50" t="s">
        <v>364</v>
      </c>
      <c r="D159" s="51">
        <f t="shared" ref="D159:E159" si="38">SUM(D160:D162)</f>
        <v>312948.28999999998</v>
      </c>
      <c r="E159" s="51">
        <f t="shared" si="38"/>
        <v>404209.08</v>
      </c>
      <c r="F159" s="52">
        <f t="shared" si="31"/>
        <v>129.16161964010092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312948.28999999998</v>
      </c>
      <c r="E161" s="242">
        <v>404209.08</v>
      </c>
      <c r="F161" s="52">
        <f t="shared" si="31"/>
        <v>129.16161964010092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4553802.0599999996</v>
      </c>
      <c r="E163" s="51">
        <f t="shared" si="39"/>
        <v>3744582.0000000005</v>
      </c>
      <c r="F163" s="52">
        <f t="shared" si="31"/>
        <v>82.229792833815026</v>
      </c>
    </row>
    <row r="164" spans="1:6" ht="12.75" customHeight="1" x14ac:dyDescent="0.2">
      <c r="A164" s="53">
        <v>321</v>
      </c>
      <c r="B164" s="85" t="s">
        <v>372</v>
      </c>
      <c r="C164" s="50" t="s">
        <v>373</v>
      </c>
      <c r="D164" s="51">
        <f t="shared" ref="D164:E164" si="40">SUM(D165:D168)</f>
        <v>87759.67</v>
      </c>
      <c r="E164" s="51">
        <f t="shared" si="40"/>
        <v>106764.09999999999</v>
      </c>
      <c r="F164" s="52">
        <f t="shared" si="31"/>
        <v>121.65508370758458</v>
      </c>
    </row>
    <row r="165" spans="1:6" ht="12.75" customHeight="1" x14ac:dyDescent="0.2">
      <c r="A165" s="53">
        <v>3211</v>
      </c>
      <c r="B165" s="85" t="s">
        <v>374</v>
      </c>
      <c r="C165" s="50" t="s">
        <v>375</v>
      </c>
      <c r="D165" s="242">
        <v>38873.58</v>
      </c>
      <c r="E165" s="242">
        <v>52627.56</v>
      </c>
      <c r="F165" s="52">
        <f t="shared" si="31"/>
        <v>135.38130524639098</v>
      </c>
    </row>
    <row r="166" spans="1:6" ht="12.75" customHeight="1" x14ac:dyDescent="0.2">
      <c r="A166" s="53">
        <v>3212</v>
      </c>
      <c r="B166" s="85" t="s">
        <v>376</v>
      </c>
      <c r="C166" s="50" t="s">
        <v>377</v>
      </c>
      <c r="D166" s="242">
        <v>46348.69</v>
      </c>
      <c r="E166" s="242">
        <v>51451.99</v>
      </c>
      <c r="F166" s="52">
        <f t="shared" si="31"/>
        <v>111.01066718390528</v>
      </c>
    </row>
    <row r="167" spans="1:6" ht="12.75" customHeight="1" x14ac:dyDescent="0.2">
      <c r="A167" s="53">
        <v>3213</v>
      </c>
      <c r="B167" s="85" t="s">
        <v>378</v>
      </c>
      <c r="C167" s="50" t="s">
        <v>379</v>
      </c>
      <c r="D167" s="242">
        <v>2319.73</v>
      </c>
      <c r="E167" s="242">
        <v>2662.39</v>
      </c>
      <c r="F167" s="52">
        <f t="shared" si="31"/>
        <v>114.77154668862323</v>
      </c>
    </row>
    <row r="168" spans="1:6" ht="12.75" customHeight="1" x14ac:dyDescent="0.2">
      <c r="A168" s="53">
        <v>3214</v>
      </c>
      <c r="B168" s="85" t="s">
        <v>380</v>
      </c>
      <c r="C168" s="50" t="s">
        <v>381</v>
      </c>
      <c r="D168" s="242">
        <v>217.67</v>
      </c>
      <c r="E168" s="242">
        <v>22.16</v>
      </c>
      <c r="F168" s="52">
        <f t="shared" si="31"/>
        <v>10.180548536775854</v>
      </c>
    </row>
    <row r="169" spans="1:6" ht="12.75" customHeight="1" x14ac:dyDescent="0.2">
      <c r="A169" s="53">
        <v>322</v>
      </c>
      <c r="B169" s="85" t="s">
        <v>382</v>
      </c>
      <c r="C169" s="50" t="s">
        <v>383</v>
      </c>
      <c r="D169" s="51">
        <f t="shared" ref="D169:E169" si="41">SUM(D170:D176)</f>
        <v>121777.2</v>
      </c>
      <c r="E169" s="51">
        <f t="shared" si="41"/>
        <v>98505.04</v>
      </c>
      <c r="F169" s="52">
        <f t="shared" si="31"/>
        <v>80.889558965060786</v>
      </c>
    </row>
    <row r="170" spans="1:6" ht="12.75" customHeight="1" x14ac:dyDescent="0.2">
      <c r="A170" s="53">
        <v>3221</v>
      </c>
      <c r="B170" s="85" t="s">
        <v>384</v>
      </c>
      <c r="C170" s="50" t="s">
        <v>385</v>
      </c>
      <c r="D170" s="242">
        <v>35943.71</v>
      </c>
      <c r="E170" s="242">
        <v>29238.639999999999</v>
      </c>
      <c r="F170" s="52">
        <f t="shared" si="31"/>
        <v>81.345637386903022</v>
      </c>
    </row>
    <row r="171" spans="1:6" ht="12.75" customHeight="1" x14ac:dyDescent="0.2">
      <c r="A171" s="53">
        <v>3222</v>
      </c>
      <c r="B171" s="85" t="s">
        <v>386</v>
      </c>
      <c r="C171" s="50" t="s">
        <v>387</v>
      </c>
      <c r="D171" s="242">
        <v>9351.0300000000007</v>
      </c>
      <c r="E171" s="242">
        <v>9120.56</v>
      </c>
      <c r="F171" s="52">
        <f t="shared" si="31"/>
        <v>97.535351720612582</v>
      </c>
    </row>
    <row r="172" spans="1:6" ht="12.75" customHeight="1" x14ac:dyDescent="0.2">
      <c r="A172" s="53">
        <v>3223</v>
      </c>
      <c r="B172" s="85" t="s">
        <v>388</v>
      </c>
      <c r="C172" s="50" t="s">
        <v>389</v>
      </c>
      <c r="D172" s="242">
        <v>70752.44</v>
      </c>
      <c r="E172" s="242">
        <v>50252.72</v>
      </c>
      <c r="F172" s="52">
        <f t="shared" si="31"/>
        <v>71.026129982230998</v>
      </c>
    </row>
    <row r="173" spans="1:6" ht="12.75" customHeight="1" x14ac:dyDescent="0.2">
      <c r="A173" s="53">
        <v>3224</v>
      </c>
      <c r="B173" s="85" t="s">
        <v>390</v>
      </c>
      <c r="C173" s="50" t="s">
        <v>391</v>
      </c>
      <c r="D173" s="242">
        <v>1974.38</v>
      </c>
      <c r="E173" s="242">
        <v>4606.12</v>
      </c>
      <c r="F173" s="52">
        <f t="shared" si="31"/>
        <v>233.29450257802446</v>
      </c>
    </row>
    <row r="174" spans="1:6" ht="12.75" customHeight="1" x14ac:dyDescent="0.2">
      <c r="A174" s="53">
        <v>3225</v>
      </c>
      <c r="B174" s="85" t="s">
        <v>392</v>
      </c>
      <c r="C174" s="50" t="s">
        <v>393</v>
      </c>
      <c r="D174" s="242">
        <v>1759.19</v>
      </c>
      <c r="E174" s="242">
        <v>3121.56</v>
      </c>
      <c r="F174" s="52">
        <f t="shared" si="31"/>
        <v>177.44302775709275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1996.45</v>
      </c>
      <c r="E176" s="242">
        <v>2165.44</v>
      </c>
      <c r="F176" s="52">
        <f t="shared" si="31"/>
        <v>108.4645245310426</v>
      </c>
    </row>
    <row r="177" spans="1:6" ht="12.75" customHeight="1" x14ac:dyDescent="0.2">
      <c r="A177" s="53">
        <v>323</v>
      </c>
      <c r="B177" s="85" t="s">
        <v>398</v>
      </c>
      <c r="C177" s="50" t="s">
        <v>399</v>
      </c>
      <c r="D177" s="51">
        <f t="shared" ref="D177:E177" si="42">SUM(D178:D186)</f>
        <v>4101568.98</v>
      </c>
      <c r="E177" s="51">
        <f t="shared" si="42"/>
        <v>3311564.0300000003</v>
      </c>
      <c r="F177" s="52">
        <f t="shared" si="31"/>
        <v>80.738957363579445</v>
      </c>
    </row>
    <row r="178" spans="1:6" ht="12.75" customHeight="1" x14ac:dyDescent="0.2">
      <c r="A178" s="53">
        <v>3231</v>
      </c>
      <c r="B178" s="85" t="s">
        <v>400</v>
      </c>
      <c r="C178" s="50" t="s">
        <v>401</v>
      </c>
      <c r="D178" s="242">
        <v>20030.8</v>
      </c>
      <c r="E178" s="242">
        <v>20005.23</v>
      </c>
      <c r="F178" s="52">
        <f t="shared" si="31"/>
        <v>99.872346586257166</v>
      </c>
    </row>
    <row r="179" spans="1:6" ht="12.75" customHeight="1" x14ac:dyDescent="0.2">
      <c r="A179" s="53">
        <v>3232</v>
      </c>
      <c r="B179" s="85" t="s">
        <v>402</v>
      </c>
      <c r="C179" s="50" t="s">
        <v>403</v>
      </c>
      <c r="D179" s="242">
        <v>17325.189999999999</v>
      </c>
      <c r="E179" s="242">
        <v>24718.240000000002</v>
      </c>
      <c r="F179" s="52">
        <f t="shared" si="31"/>
        <v>142.67225929412609</v>
      </c>
    </row>
    <row r="180" spans="1:6" ht="12.75" customHeight="1" x14ac:dyDescent="0.2">
      <c r="A180" s="53">
        <v>3233</v>
      </c>
      <c r="B180" s="85" t="s">
        <v>404</v>
      </c>
      <c r="C180" s="50" t="s">
        <v>405</v>
      </c>
      <c r="D180" s="242">
        <v>6185.55</v>
      </c>
      <c r="E180" s="242">
        <v>5748.62</v>
      </c>
      <c r="F180" s="52">
        <f t="shared" si="31"/>
        <v>92.93627890810032</v>
      </c>
    </row>
    <row r="181" spans="1:6" ht="12.75" customHeight="1" x14ac:dyDescent="0.2">
      <c r="A181" s="53">
        <v>3234</v>
      </c>
      <c r="B181" s="85" t="s">
        <v>406</v>
      </c>
      <c r="C181" s="50" t="s">
        <v>407</v>
      </c>
      <c r="D181" s="242">
        <v>14757.13</v>
      </c>
      <c r="E181" s="242">
        <v>14726.88</v>
      </c>
      <c r="F181" s="52">
        <f t="shared" si="31"/>
        <v>99.795014342219659</v>
      </c>
    </row>
    <row r="182" spans="1:6" ht="12.75" customHeight="1" x14ac:dyDescent="0.2">
      <c r="A182" s="53">
        <v>3235</v>
      </c>
      <c r="B182" s="85" t="s">
        <v>408</v>
      </c>
      <c r="C182" s="50" t="s">
        <v>409</v>
      </c>
      <c r="D182" s="242">
        <v>27992.639999999999</v>
      </c>
      <c r="E182" s="242">
        <v>29577.51</v>
      </c>
      <c r="F182" s="52">
        <f t="shared" si="31"/>
        <v>105.66173822833431</v>
      </c>
    </row>
    <row r="183" spans="1:6" ht="12.75" customHeight="1" x14ac:dyDescent="0.2">
      <c r="A183" s="53">
        <v>3236</v>
      </c>
      <c r="B183" s="85" t="s">
        <v>410</v>
      </c>
      <c r="C183" s="50" t="s">
        <v>411</v>
      </c>
      <c r="D183" s="242">
        <v>6784.42</v>
      </c>
      <c r="E183" s="242">
        <v>2199.35</v>
      </c>
      <c r="F183" s="52">
        <f t="shared" si="31"/>
        <v>32.417656925720991</v>
      </c>
    </row>
    <row r="184" spans="1:6" ht="12.75" customHeight="1" x14ac:dyDescent="0.2">
      <c r="A184" s="53">
        <v>3237</v>
      </c>
      <c r="B184" s="85" t="s">
        <v>412</v>
      </c>
      <c r="C184" s="50" t="s">
        <v>413</v>
      </c>
      <c r="D184" s="242">
        <v>4004400.61</v>
      </c>
      <c r="E184" s="242">
        <v>3211053.96</v>
      </c>
      <c r="F184" s="52">
        <f t="shared" si="31"/>
        <v>80.188129828498859</v>
      </c>
    </row>
    <row r="185" spans="1:6" ht="12.75" customHeight="1" x14ac:dyDescent="0.2">
      <c r="A185" s="53">
        <v>3238</v>
      </c>
      <c r="B185" s="85" t="s">
        <v>414</v>
      </c>
      <c r="C185" s="50" t="s">
        <v>415</v>
      </c>
      <c r="D185" s="242">
        <v>110.91</v>
      </c>
      <c r="E185" s="242">
        <v>231.04</v>
      </c>
      <c r="F185" s="52">
        <f t="shared" si="31"/>
        <v>208.31304661437201</v>
      </c>
    </row>
    <row r="186" spans="1:6" ht="12.75" customHeight="1" x14ac:dyDescent="0.2">
      <c r="A186" s="53">
        <v>3239</v>
      </c>
      <c r="B186" s="85" t="s">
        <v>416</v>
      </c>
      <c r="C186" s="50" t="s">
        <v>417</v>
      </c>
      <c r="D186" s="242">
        <v>3981.73</v>
      </c>
      <c r="E186" s="242">
        <v>3303.2</v>
      </c>
      <c r="F186" s="52">
        <f t="shared" si="31"/>
        <v>82.958914843547902</v>
      </c>
    </row>
    <row r="187" spans="1:6" ht="12.75" customHeight="1" x14ac:dyDescent="0.2">
      <c r="A187" s="53">
        <v>324</v>
      </c>
      <c r="B187" s="85" t="s">
        <v>418</v>
      </c>
      <c r="C187" s="50" t="s">
        <v>419</v>
      </c>
      <c r="D187" s="242">
        <v>23196.99</v>
      </c>
      <c r="E187" s="242">
        <v>14787.68</v>
      </c>
      <c r="F187" s="52">
        <f t="shared" si="31"/>
        <v>63.748270788580754</v>
      </c>
    </row>
    <row r="188" spans="1:6" ht="12.75" customHeight="1" x14ac:dyDescent="0.2">
      <c r="A188" s="53">
        <v>329</v>
      </c>
      <c r="B188" s="85" t="s">
        <v>420</v>
      </c>
      <c r="C188" s="50" t="s">
        <v>421</v>
      </c>
      <c r="D188" s="51">
        <f t="shared" ref="D188:E188" si="43">SUM(D189:D195)</f>
        <v>219499.22</v>
      </c>
      <c r="E188" s="51">
        <f t="shared" si="43"/>
        <v>212961.15</v>
      </c>
      <c r="F188" s="52">
        <f t="shared" si="31"/>
        <v>97.021369825368851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1361.79</v>
      </c>
      <c r="E190" s="242">
        <v>1549.99</v>
      </c>
      <c r="F190" s="52">
        <f t="shared" si="31"/>
        <v>113.82004567517751</v>
      </c>
    </row>
    <row r="191" spans="1:6" ht="12.75" customHeight="1" x14ac:dyDescent="0.2">
      <c r="A191" s="53">
        <v>3293</v>
      </c>
      <c r="B191" s="85" t="s">
        <v>426</v>
      </c>
      <c r="C191" s="50" t="s">
        <v>427</v>
      </c>
      <c r="D191" s="242">
        <v>11498.76</v>
      </c>
      <c r="E191" s="242">
        <v>11039.73</v>
      </c>
      <c r="F191" s="52">
        <f t="shared" si="31"/>
        <v>96.008004341337667</v>
      </c>
    </row>
    <row r="192" spans="1:6" ht="12.75" customHeight="1" x14ac:dyDescent="0.2">
      <c r="A192" s="53">
        <v>3294</v>
      </c>
      <c r="B192" s="85" t="s">
        <v>428</v>
      </c>
      <c r="C192" s="50" t="s">
        <v>429</v>
      </c>
      <c r="D192" s="242">
        <v>1497.51</v>
      </c>
      <c r="E192" s="242">
        <v>1500</v>
      </c>
      <c r="F192" s="52">
        <f t="shared" si="31"/>
        <v>100.16627601819019</v>
      </c>
    </row>
    <row r="193" spans="1:6" ht="12.75" customHeight="1" x14ac:dyDescent="0.2">
      <c r="A193" s="53">
        <v>3295</v>
      </c>
      <c r="B193" s="85" t="s">
        <v>430</v>
      </c>
      <c r="C193" s="50" t="s">
        <v>431</v>
      </c>
      <c r="D193" s="242">
        <v>203898.99</v>
      </c>
      <c r="E193" s="242">
        <v>196617.18</v>
      </c>
      <c r="F193" s="52">
        <f t="shared" si="31"/>
        <v>96.428716983835969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1242.17</v>
      </c>
      <c r="E195" s="242">
        <v>2254.25</v>
      </c>
      <c r="F195" s="52">
        <f t="shared" si="31"/>
        <v>181.47677049035156</v>
      </c>
    </row>
    <row r="196" spans="1:6" ht="12.75" customHeight="1" x14ac:dyDescent="0.2">
      <c r="A196" s="53">
        <v>34</v>
      </c>
      <c r="B196" s="232" t="s">
        <v>436</v>
      </c>
      <c r="C196" s="50" t="s">
        <v>437</v>
      </c>
      <c r="D196" s="51">
        <f t="shared" ref="D196:E196" si="44">D197+D202+D210</f>
        <v>21794.43</v>
      </c>
      <c r="E196" s="51">
        <f t="shared" si="44"/>
        <v>6787.92</v>
      </c>
      <c r="F196" s="52">
        <f t="shared" si="31"/>
        <v>31.145205449282226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784.45</v>
      </c>
      <c r="E202" s="51">
        <f t="shared" si="46"/>
        <v>1313.67</v>
      </c>
      <c r="F202" s="52">
        <f t="shared" si="31"/>
        <v>167.46382815985723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784.45</v>
      </c>
      <c r="E208" s="242">
        <v>1313.67</v>
      </c>
      <c r="F208" s="52">
        <f t="shared" si="31"/>
        <v>167.46382815985723</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21009.98</v>
      </c>
      <c r="E210" s="51">
        <f t="shared" si="47"/>
        <v>5474.25</v>
      </c>
      <c r="F210" s="52">
        <f t="shared" si="31"/>
        <v>26.055474588743067</v>
      </c>
    </row>
    <row r="211" spans="1:6" ht="12.75" customHeight="1" x14ac:dyDescent="0.2">
      <c r="A211" s="53">
        <v>3431</v>
      </c>
      <c r="B211" s="232" t="s">
        <v>466</v>
      </c>
      <c r="C211" s="50" t="s">
        <v>467</v>
      </c>
      <c r="D211" s="242">
        <v>6456.15</v>
      </c>
      <c r="E211" s="242">
        <v>4191.57</v>
      </c>
      <c r="F211" s="52">
        <f t="shared" si="31"/>
        <v>64.923677423851672</v>
      </c>
    </row>
    <row r="212" spans="1:6" ht="12.75" customHeight="1" x14ac:dyDescent="0.2">
      <c r="A212" s="53">
        <v>3432</v>
      </c>
      <c r="B212" s="85" t="s">
        <v>468</v>
      </c>
      <c r="C212" s="50" t="s">
        <v>469</v>
      </c>
      <c r="D212" s="242">
        <v>14553.38</v>
      </c>
      <c r="E212" s="242">
        <v>1282.68</v>
      </c>
      <c r="F212" s="52">
        <f t="shared" si="31"/>
        <v>8.8136226773436821</v>
      </c>
    </row>
    <row r="213" spans="1:6" ht="12.75" customHeight="1" x14ac:dyDescent="0.2">
      <c r="A213" s="53">
        <v>3433</v>
      </c>
      <c r="B213" s="85" t="s">
        <v>470</v>
      </c>
      <c r="C213" s="50" t="s">
        <v>471</v>
      </c>
      <c r="D213" s="242">
        <v>0.45</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6636</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6636</v>
      </c>
      <c r="F259" s="52" t="str">
        <f t="shared" ref="F259:F262" si="67">IF(D259&lt;&gt;0,IF(E259/D259&gt;=100,"&gt;&gt;100",E259/D259*100),"-")</f>
        <v>-</v>
      </c>
    </row>
    <row r="260" spans="1:6" ht="12.75" customHeight="1" x14ac:dyDescent="0.2">
      <c r="A260" s="53">
        <v>3721</v>
      </c>
      <c r="B260" s="85" t="s">
        <v>560</v>
      </c>
      <c r="C260" s="50" t="s">
        <v>561</v>
      </c>
      <c r="D260" s="242">
        <v>0</v>
      </c>
      <c r="E260" s="242">
        <v>6636</v>
      </c>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6878801.379999999</v>
      </c>
      <c r="E289" s="51">
        <f t="shared" si="79"/>
        <v>6680519.9400000004</v>
      </c>
      <c r="F289" s="52">
        <f t="shared" si="76"/>
        <v>97.117500142154142</v>
      </c>
    </row>
    <row r="290" spans="1:6" ht="12.75" customHeight="1" x14ac:dyDescent="0.2">
      <c r="A290" s="53" t="s">
        <v>609</v>
      </c>
      <c r="B290" s="85" t="s">
        <v>620</v>
      </c>
      <c r="C290" s="50" t="s">
        <v>621</v>
      </c>
      <c r="D290" s="51">
        <f>IF(D6&gt;=D289,D6-D289,0)</f>
        <v>0</v>
      </c>
      <c r="E290" s="51">
        <f>IF(E6&gt;=E289,E6-E289,0)</f>
        <v>343038.02999999933</v>
      </c>
      <c r="F290" s="52" t="str">
        <f t="shared" si="76"/>
        <v>-</v>
      </c>
    </row>
    <row r="291" spans="1:6" ht="12.75" customHeight="1" x14ac:dyDescent="0.2">
      <c r="A291" s="53" t="s">
        <v>609</v>
      </c>
      <c r="B291" s="85" t="s">
        <v>622</v>
      </c>
      <c r="C291" s="50" t="s">
        <v>623</v>
      </c>
      <c r="D291" s="51">
        <f>IF(D289&gt;=D6,D289-D6,0)</f>
        <v>324306.29000000004</v>
      </c>
      <c r="E291" s="51">
        <f>IF(E289&gt;=E6,E289-E6,0)</f>
        <v>0</v>
      </c>
      <c r="F291" s="52">
        <f t="shared" si="76"/>
        <v>0</v>
      </c>
    </row>
    <row r="292" spans="1:6" ht="12.75" customHeight="1" x14ac:dyDescent="0.2">
      <c r="A292" s="53">
        <v>92211</v>
      </c>
      <c r="B292" s="85" t="s">
        <v>624</v>
      </c>
      <c r="C292" s="50" t="s">
        <v>625</v>
      </c>
      <c r="D292" s="242">
        <v>60667.08</v>
      </c>
      <c r="E292" s="242">
        <v>0</v>
      </c>
      <c r="F292" s="52">
        <f t="shared" si="76"/>
        <v>0</v>
      </c>
    </row>
    <row r="293" spans="1:6" ht="12.75" customHeight="1" x14ac:dyDescent="0.2">
      <c r="A293" s="53">
        <v>92221</v>
      </c>
      <c r="B293" s="85" t="s">
        <v>626</v>
      </c>
      <c r="C293" s="50" t="s">
        <v>627</v>
      </c>
      <c r="D293" s="242">
        <v>0</v>
      </c>
      <c r="E293" s="242">
        <v>274100.61</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27338.41</v>
      </c>
      <c r="E350" s="51">
        <f t="shared" si="95"/>
        <v>4419.41</v>
      </c>
      <c r="F350" s="52">
        <f t="shared" si="81"/>
        <v>16.165570711683671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27338.41</v>
      </c>
      <c r="E363" s="51">
        <f t="shared" si="99"/>
        <v>4419.41</v>
      </c>
      <c r="F363" s="52">
        <f t="shared" si="81"/>
        <v>16.165570711683671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5719.8600000000006</v>
      </c>
      <c r="E369" s="51">
        <f t="shared" si="101"/>
        <v>4419.41</v>
      </c>
      <c r="F369" s="52">
        <f t="shared" si="81"/>
        <v>77.264303671768175</v>
      </c>
    </row>
    <row r="370" spans="1:6" ht="12.75" customHeight="1" x14ac:dyDescent="0.2">
      <c r="A370" s="53">
        <v>4221</v>
      </c>
      <c r="B370" s="85" t="s">
        <v>675</v>
      </c>
      <c r="C370" s="50" t="s">
        <v>767</v>
      </c>
      <c r="D370" s="242">
        <v>5629.84</v>
      </c>
      <c r="E370" s="242">
        <v>3734.29</v>
      </c>
      <c r="F370" s="52">
        <f t="shared" si="81"/>
        <v>66.330304235999606</v>
      </c>
    </row>
    <row r="371" spans="1:6" ht="12.75" customHeight="1" x14ac:dyDescent="0.2">
      <c r="A371" s="53">
        <v>4222</v>
      </c>
      <c r="B371" s="85" t="s">
        <v>768</v>
      </c>
      <c r="C371" s="50" t="s">
        <v>769</v>
      </c>
      <c r="D371" s="242">
        <v>0</v>
      </c>
      <c r="E371" s="242">
        <v>21.84</v>
      </c>
      <c r="F371" s="52" t="str">
        <f t="shared" si="81"/>
        <v>-</v>
      </c>
    </row>
    <row r="372" spans="1:6" ht="12.75" customHeight="1" x14ac:dyDescent="0.2">
      <c r="A372" s="53">
        <v>4223</v>
      </c>
      <c r="B372" s="85" t="s">
        <v>679</v>
      </c>
      <c r="C372" s="50" t="s">
        <v>770</v>
      </c>
      <c r="D372" s="242">
        <v>90.02</v>
      </c>
      <c r="E372" s="242">
        <v>663.28</v>
      </c>
      <c r="F372" s="52">
        <f t="shared" si="81"/>
        <v>736.81404132415014</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21618.55</v>
      </c>
      <c r="E378" s="51">
        <f t="shared" si="102"/>
        <v>0</v>
      </c>
      <c r="F378" s="52">
        <f t="shared" si="81"/>
        <v>0</v>
      </c>
    </row>
    <row r="379" spans="1:6" ht="12.75" customHeight="1" x14ac:dyDescent="0.2">
      <c r="A379" s="53">
        <v>4231</v>
      </c>
      <c r="B379" s="85" t="s">
        <v>693</v>
      </c>
      <c r="C379" s="50" t="s">
        <v>778</v>
      </c>
      <c r="D379" s="242">
        <v>21618.55</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27338.41</v>
      </c>
      <c r="E408" s="51">
        <f t="shared" si="111"/>
        <v>4419.41</v>
      </c>
      <c r="F408" s="52">
        <f t="shared" si="81"/>
        <v>16.165570711683671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21618.54</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6554495.0899999989</v>
      </c>
      <c r="E412" s="51">
        <f>E6+E298</f>
        <v>7023557.9699999997</v>
      </c>
      <c r="F412" s="52">
        <f t="shared" si="81"/>
        <v>107.15635412887312</v>
      </c>
    </row>
    <row r="413" spans="1:6" ht="12.75" customHeight="1" x14ac:dyDescent="0.2">
      <c r="A413" s="53" t="s">
        <v>609</v>
      </c>
      <c r="B413" s="85" t="s">
        <v>832</v>
      </c>
      <c r="C413" s="50" t="s">
        <v>833</v>
      </c>
      <c r="D413" s="51">
        <f t="shared" ref="D413:E413" si="112">D289+D350</f>
        <v>6906139.7899999991</v>
      </c>
      <c r="E413" s="51">
        <f t="shared" si="112"/>
        <v>6684939.3500000006</v>
      </c>
      <c r="F413" s="52">
        <f t="shared" si="81"/>
        <v>96.797046588597951</v>
      </c>
    </row>
    <row r="414" spans="1:6" ht="12.75" customHeight="1" x14ac:dyDescent="0.2">
      <c r="A414" s="53" t="s">
        <v>609</v>
      </c>
      <c r="B414" s="85" t="s">
        <v>834</v>
      </c>
      <c r="C414" s="50" t="s">
        <v>835</v>
      </c>
      <c r="D414" s="51">
        <f t="shared" ref="D414:E414" si="113">IF(D412&gt;=D413,D412-D413,0)</f>
        <v>0</v>
      </c>
      <c r="E414" s="51">
        <f t="shared" si="113"/>
        <v>338618.61999999918</v>
      </c>
      <c r="F414" s="52" t="str">
        <f t="shared" si="81"/>
        <v>-</v>
      </c>
    </row>
    <row r="415" spans="1:6" ht="12.75" customHeight="1" x14ac:dyDescent="0.2">
      <c r="A415" s="53" t="s">
        <v>609</v>
      </c>
      <c r="B415" s="85" t="s">
        <v>836</v>
      </c>
      <c r="C415" s="50" t="s">
        <v>837</v>
      </c>
      <c r="D415" s="51">
        <f t="shared" ref="D415:E415" si="114">IF(D413&gt;=D412,D413-D412,0)</f>
        <v>351644.70000000019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60667.08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295719.14999999997</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21618.55</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21618.55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21618.55</v>
      </c>
      <c r="E495" s="51">
        <f t="shared" si="140"/>
        <v>0</v>
      </c>
      <c r="F495" s="52">
        <f t="shared" si="119"/>
        <v>0</v>
      </c>
    </row>
    <row r="496" spans="1:6" ht="12.75" customHeight="1" x14ac:dyDescent="0.2">
      <c r="A496" s="53">
        <v>8443</v>
      </c>
      <c r="B496" s="85" t="s">
        <v>999</v>
      </c>
      <c r="C496" s="50" t="s">
        <v>1000</v>
      </c>
      <c r="D496" s="242">
        <v>21618.55</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4741.54</v>
      </c>
      <c r="E528" s="51">
        <f t="shared" si="148"/>
        <v>7861.32</v>
      </c>
      <c r="F528" s="52">
        <f t="shared" si="119"/>
        <v>165.79676645140609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4741.54</v>
      </c>
      <c r="E593" s="51">
        <f t="shared" si="167"/>
        <v>7861.32</v>
      </c>
      <c r="F593" s="52">
        <f t="shared" si="119"/>
        <v>165.79676645140609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4741.54</v>
      </c>
      <c r="E605" s="51">
        <f t="shared" si="171"/>
        <v>7861.32</v>
      </c>
      <c r="F605" s="52">
        <f t="shared" si="119"/>
        <v>165.79676645140609</v>
      </c>
    </row>
    <row r="606" spans="1:6" ht="24" x14ac:dyDescent="0.2">
      <c r="A606" s="53">
        <v>5443</v>
      </c>
      <c r="B606" s="85" t="s">
        <v>1210</v>
      </c>
      <c r="C606" s="50" t="s">
        <v>1211</v>
      </c>
      <c r="D606" s="242">
        <v>4741.54</v>
      </c>
      <c r="E606" s="242">
        <v>7861.32</v>
      </c>
      <c r="F606" s="52">
        <f t="shared" si="119"/>
        <v>165.79676645140609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16877.009999999998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7861.32</v>
      </c>
      <c r="F636" s="52" t="str">
        <f t="shared" si="119"/>
        <v>-</v>
      </c>
    </row>
    <row r="637" spans="1:6" ht="12.75" customHeight="1" x14ac:dyDescent="0.2">
      <c r="A637" s="53">
        <v>92213</v>
      </c>
      <c r="B637" s="85" t="s">
        <v>1272</v>
      </c>
      <c r="C637" s="50" t="s">
        <v>1273</v>
      </c>
      <c r="D637" s="242">
        <v>0</v>
      </c>
      <c r="E637" s="242">
        <v>21618.54</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6576113.6399999987</v>
      </c>
      <c r="E639" s="51">
        <f t="shared" si="180"/>
        <v>7023557.9699999997</v>
      </c>
      <c r="F639" s="52">
        <f t="shared" si="119"/>
        <v>106.80408451700663</v>
      </c>
    </row>
    <row r="640" spans="1:6" ht="12.75" customHeight="1" x14ac:dyDescent="0.2">
      <c r="A640" s="53" t="s">
        <v>609</v>
      </c>
      <c r="B640" s="85" t="s">
        <v>1278</v>
      </c>
      <c r="C640" s="50" t="s">
        <v>1279</v>
      </c>
      <c r="D640" s="51">
        <f t="shared" ref="D640:E640" si="181">D413+D528</f>
        <v>6910881.3299999991</v>
      </c>
      <c r="E640" s="51">
        <f t="shared" si="181"/>
        <v>6692800.6700000009</v>
      </c>
      <c r="F640" s="52">
        <f t="shared" si="119"/>
        <v>96.844387139838233</v>
      </c>
    </row>
    <row r="641" spans="1:6" ht="12.75" customHeight="1" x14ac:dyDescent="0.2">
      <c r="A641" s="53" t="s">
        <v>609</v>
      </c>
      <c r="B641" s="85" t="s">
        <v>1280</v>
      </c>
      <c r="C641" s="50" t="s">
        <v>1281</v>
      </c>
      <c r="D641" s="51">
        <f t="shared" ref="D641:E641" si="182">IF(D639&gt;=D640,D639-D640,0)</f>
        <v>0</v>
      </c>
      <c r="E641" s="51">
        <f t="shared" si="182"/>
        <v>330757.29999999888</v>
      </c>
      <c r="F641" s="52" t="str">
        <f t="shared" si="119"/>
        <v>-</v>
      </c>
    </row>
    <row r="642" spans="1:6" ht="12.75" customHeight="1" x14ac:dyDescent="0.2">
      <c r="A642" s="53" t="s">
        <v>609</v>
      </c>
      <c r="B642" s="85" t="s">
        <v>1282</v>
      </c>
      <c r="C642" s="50" t="s">
        <v>1283</v>
      </c>
      <c r="D642" s="51">
        <f t="shared" ref="D642:E642" si="183">IF(D640&gt;=D639,D640-D639,0)</f>
        <v>334767.69000000041</v>
      </c>
      <c r="E642" s="51">
        <f t="shared" si="183"/>
        <v>0</v>
      </c>
      <c r="F642" s="52">
        <f t="shared" si="119"/>
        <v>0</v>
      </c>
    </row>
    <row r="643" spans="1:6" ht="24" x14ac:dyDescent="0.2">
      <c r="A643" s="60" t="s">
        <v>1284</v>
      </c>
      <c r="B643" s="85" t="s">
        <v>1285</v>
      </c>
      <c r="C643" s="61" t="s">
        <v>1284</v>
      </c>
      <c r="D643" s="51">
        <f t="shared" ref="D643:E643" si="184">IF(D416-D417+D637-D638&gt;=0,D416-D417+D637-D638,0)</f>
        <v>60667.08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274100.61</v>
      </c>
      <c r="F644" s="52" t="str">
        <f t="shared" si="119"/>
        <v>-</v>
      </c>
    </row>
    <row r="645" spans="1:6" ht="24" x14ac:dyDescent="0.2">
      <c r="A645" s="53" t="s">
        <v>609</v>
      </c>
      <c r="B645" s="85" t="s">
        <v>1288</v>
      </c>
      <c r="C645" s="50" t="s">
        <v>1289</v>
      </c>
      <c r="D645" s="51">
        <f t="shared" ref="D645:E645" si="186">IF(D641+D643-D642-D644&gt;=0,D641+D643-D642-D644,0)</f>
        <v>0</v>
      </c>
      <c r="E645" s="51">
        <f t="shared" si="186"/>
        <v>56656.689999998896</v>
      </c>
      <c r="F645" s="52" t="str">
        <f t="shared" si="119"/>
        <v>-</v>
      </c>
    </row>
    <row r="646" spans="1:6" ht="24" x14ac:dyDescent="0.2">
      <c r="A646" s="53" t="s">
        <v>609</v>
      </c>
      <c r="B646" s="85" t="s">
        <v>1290</v>
      </c>
      <c r="C646" s="50" t="s">
        <v>1291</v>
      </c>
      <c r="D646" s="51">
        <f t="shared" ref="D646:E646" si="187">IF(D642+D644-D641-D643&gt;=0,D642+D644-D641-D643,0)</f>
        <v>274100.61000000039</v>
      </c>
      <c r="E646" s="51">
        <f t="shared" si="187"/>
        <v>0</v>
      </c>
      <c r="F646" s="52">
        <f t="shared" si="119"/>
        <v>0</v>
      </c>
    </row>
    <row r="647" spans="1:6" ht="24" x14ac:dyDescent="0.2">
      <c r="A647" s="55" t="s">
        <v>1292</v>
      </c>
      <c r="B647" s="233" t="s">
        <v>1293</v>
      </c>
      <c r="C647" s="56" t="s">
        <v>1292</v>
      </c>
      <c r="D647" s="243">
        <v>200457.14</v>
      </c>
      <c r="E647" s="243">
        <v>252032.79</v>
      </c>
      <c r="F647" s="57">
        <f t="shared" si="119"/>
        <v>125.72901618769976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1019265.85</v>
      </c>
      <c r="E649" s="242">
        <v>303537.25</v>
      </c>
      <c r="F649" s="52">
        <f t="shared" ref="F649:F724" si="188">IF(D649&lt;&gt;0,IF(E649/D649&gt;=100,"&gt;&gt;100",E649/D649*100),"-")</f>
        <v>29.779988214066037</v>
      </c>
    </row>
    <row r="650" spans="1:6" ht="12.75" customHeight="1" x14ac:dyDescent="0.2">
      <c r="A650" s="53" t="s">
        <v>1297</v>
      </c>
      <c r="B650" s="85" t="s">
        <v>1298</v>
      </c>
      <c r="C650" s="50" t="s">
        <v>1297</v>
      </c>
      <c r="D650" s="242">
        <v>8047563.71</v>
      </c>
      <c r="E650" s="242">
        <v>8870935.1600000001</v>
      </c>
      <c r="F650" s="52">
        <f t="shared" si="188"/>
        <v>110.23131322311706</v>
      </c>
    </row>
    <row r="651" spans="1:6" ht="12.75" customHeight="1" x14ac:dyDescent="0.2">
      <c r="A651" s="53" t="s">
        <v>1299</v>
      </c>
      <c r="B651" s="85" t="s">
        <v>1300</v>
      </c>
      <c r="C651" s="50" t="s">
        <v>1299</v>
      </c>
      <c r="D651" s="242">
        <v>8763292.3100000005</v>
      </c>
      <c r="E651" s="242">
        <v>9067417.1099999994</v>
      </c>
      <c r="F651" s="52">
        <f t="shared" si="188"/>
        <v>103.47043998124946</v>
      </c>
    </row>
    <row r="652" spans="1:6" ht="24" x14ac:dyDescent="0.2">
      <c r="A652" s="53">
        <v>11</v>
      </c>
      <c r="B652" s="85" t="s">
        <v>1301</v>
      </c>
      <c r="C652" s="50" t="s">
        <v>1302</v>
      </c>
      <c r="D652" s="51">
        <f t="shared" ref="D652:E652" si="189">+D649+D650-D651</f>
        <v>303537.25</v>
      </c>
      <c r="E652" s="51">
        <f t="shared" si="189"/>
        <v>107055.30000000075</v>
      </c>
      <c r="F652" s="52">
        <f t="shared" si="188"/>
        <v>35.269246196307293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77</v>
      </c>
      <c r="E654" s="262">
        <v>78</v>
      </c>
      <c r="F654" s="52">
        <f t="shared" si="188"/>
        <v>101.29870129870129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78</v>
      </c>
      <c r="E656" s="262">
        <v>80</v>
      </c>
      <c r="F656" s="52">
        <f t="shared" si="188"/>
        <v>102.56410256410255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2077.5100000000002</v>
      </c>
      <c r="E716" s="242">
        <v>1630.08</v>
      </c>
      <c r="F716" s="52">
        <f t="shared" si="188"/>
        <v>78.463160225462204</v>
      </c>
    </row>
    <row r="717" spans="1:6" ht="12.75" customHeight="1" x14ac:dyDescent="0.2">
      <c r="A717" s="53">
        <v>31215</v>
      </c>
      <c r="B717" s="85" t="s">
        <v>1414</v>
      </c>
      <c r="C717" s="50" t="s">
        <v>1415</v>
      </c>
      <c r="D717" s="242">
        <v>4963.58</v>
      </c>
      <c r="E717" s="242">
        <v>4570.3100000000004</v>
      </c>
      <c r="F717" s="52">
        <f t="shared" si="188"/>
        <v>92.076888052574972</v>
      </c>
    </row>
    <row r="718" spans="1:6" ht="12.75" customHeight="1" x14ac:dyDescent="0.2">
      <c r="A718" s="53">
        <v>32121</v>
      </c>
      <c r="B718" s="85" t="s">
        <v>1416</v>
      </c>
      <c r="C718" s="50" t="s">
        <v>1417</v>
      </c>
      <c r="D718" s="242">
        <v>39750.82</v>
      </c>
      <c r="E718" s="242">
        <v>42426.39</v>
      </c>
      <c r="F718" s="52">
        <f t="shared" si="188"/>
        <v>106.73085486035257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5159.8999999999996</v>
      </c>
      <c r="E720" s="242">
        <v>2199.35</v>
      </c>
      <c r="F720" s="52">
        <f t="shared" si="188"/>
        <v>42.623888059846124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50946.879999999997</v>
      </c>
      <c r="E722" s="242">
        <v>64412.13</v>
      </c>
      <c r="F722" s="52">
        <f t="shared" si="188"/>
        <v>126.42997961798643</v>
      </c>
    </row>
    <row r="723" spans="1:6" ht="12.75" customHeight="1" x14ac:dyDescent="0.2">
      <c r="A723" s="53" t="s">
        <v>1426</v>
      </c>
      <c r="B723" s="85" t="s">
        <v>1427</v>
      </c>
      <c r="C723" s="50" t="s">
        <v>1426</v>
      </c>
      <c r="D723" s="242">
        <v>22955</v>
      </c>
      <c r="E723" s="242">
        <v>41227.11</v>
      </c>
      <c r="F723" s="52">
        <f t="shared" si="188"/>
        <v>179.59969505554346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784.45</v>
      </c>
      <c r="E748" s="242">
        <v>1313.67</v>
      </c>
      <c r="F748" s="52">
        <f t="shared" si="190"/>
        <v>167.46382815985723</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6636</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21618.55</v>
      </c>
      <c r="E887" s="242"/>
      <c r="F887" s="52">
        <f t="shared" si="190"/>
        <v>0</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4741.54</v>
      </c>
      <c r="E955" s="242">
        <v>7861.32</v>
      </c>
      <c r="F955" s="52">
        <f t="shared" si="190"/>
        <v>165.79676645140609</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 workbookViewId="0">
      <selection activeCell="G246" sqref="G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731478.0399999998</v>
      </c>
      <c r="E6" s="229">
        <f t="shared" si="0"/>
        <v>561880.91000000015</v>
      </c>
      <c r="F6" s="230">
        <f t="shared" ref="F6:F260" si="1">IF(D6&gt;0,IF(E6/D6&gt;=100,"&gt;&gt;100",E6/D6*100),"-")</f>
        <v>76.814460486059204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185730.68999999974</v>
      </c>
      <c r="E7" s="104">
        <f t="shared" si="2"/>
        <v>154767.2900000001</v>
      </c>
      <c r="F7" s="93">
        <f t="shared" si="1"/>
        <v>83.328872573509699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217855.74</v>
      </c>
      <c r="E10" s="247">
        <v>217855.74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217855.74</v>
      </c>
      <c r="E11" s="247">
        <v>217855.74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185730.68999999974</v>
      </c>
      <c r="E12" s="104">
        <f t="shared" si="3"/>
        <v>154767.2900000001</v>
      </c>
      <c r="F12" s="93">
        <f t="shared" si="1"/>
        <v>83.328872573509699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34837.68</v>
      </c>
      <c r="E13" s="104">
        <f t="shared" si="4"/>
        <v>34837.68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34837.68</v>
      </c>
      <c r="E15" s="247">
        <v>34837.68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80526.139999999956</v>
      </c>
      <c r="E19" s="104">
        <f t="shared" si="5"/>
        <v>67139.389999999956</v>
      </c>
      <c r="F19" s="93">
        <f t="shared" si="1"/>
        <v>83.375895082019326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400702.5</v>
      </c>
      <c r="E20" s="247">
        <v>396927.72</v>
      </c>
      <c r="F20" s="93">
        <f t="shared" si="1"/>
        <v>99.057959458700651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98968.73</v>
      </c>
      <c r="E21" s="247">
        <v>98602.7</v>
      </c>
      <c r="F21" s="93">
        <f t="shared" si="1"/>
        <v>99.630155908841118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71008.639999999999</v>
      </c>
      <c r="E22" s="247">
        <v>58986.86</v>
      </c>
      <c r="F22" s="93">
        <f t="shared" si="1"/>
        <v>83.069975709998118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28442.19</v>
      </c>
      <c r="E26" s="247">
        <v>28442.19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518595.92</v>
      </c>
      <c r="E28" s="247">
        <v>515820.08</v>
      </c>
      <c r="F28" s="93">
        <f t="shared" si="1"/>
        <v>99.464739329225736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36247.589999999997</v>
      </c>
      <c r="E29" s="104">
        <f t="shared" si="6"/>
        <v>27912.83</v>
      </c>
      <c r="F29" s="93">
        <f t="shared" si="1"/>
        <v>77.006029918126984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114113.7</v>
      </c>
      <c r="E30" s="247">
        <v>94892.49</v>
      </c>
      <c r="F30" s="93">
        <f t="shared" si="1"/>
        <v>83.156089058544254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77866.11</v>
      </c>
      <c r="E34" s="247">
        <v>66979.66</v>
      </c>
      <c r="F34" s="93">
        <f t="shared" si="1"/>
        <v>86.019013920176576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34119.279999999795</v>
      </c>
      <c r="E45" s="104">
        <f t="shared" si="9"/>
        <v>24877.39000000013</v>
      </c>
      <c r="F45" s="93">
        <f t="shared" si="1"/>
        <v>72.912998164088691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12713.63</v>
      </c>
      <c r="E47" s="247">
        <v>11704.67</v>
      </c>
      <c r="F47" s="93">
        <f t="shared" si="1"/>
        <v>92.063950264401285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2991401.06</v>
      </c>
      <c r="E49" s="247">
        <v>2991401.06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2969995.41</v>
      </c>
      <c r="E50" s="247">
        <v>2978228.34</v>
      </c>
      <c r="F50" s="93">
        <f t="shared" si="1"/>
        <v>100.27720345870836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20572.09</v>
      </c>
      <c r="E54" s="247">
        <v>22697.439999999999</v>
      </c>
      <c r="F54" s="93">
        <f t="shared" si="1"/>
        <v>110.33123032224728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20572.09</v>
      </c>
      <c r="E55" s="247">
        <v>22697.439999999999</v>
      </c>
      <c r="F55" s="93">
        <f t="shared" si="1"/>
        <v>110.33123032224728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545747.35000000009</v>
      </c>
      <c r="E68" s="104">
        <f t="shared" si="13"/>
        <v>407113.62</v>
      </c>
      <c r="F68" s="93">
        <f t="shared" si="1"/>
        <v>74.597452465870873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303537.25</v>
      </c>
      <c r="E69" s="104">
        <f t="shared" si="14"/>
        <v>107055.3</v>
      </c>
      <c r="F69" s="93">
        <f t="shared" si="1"/>
        <v>35.269246196307044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303537.25</v>
      </c>
      <c r="E70" s="104">
        <f t="shared" si="15"/>
        <v>107055.3</v>
      </c>
      <c r="F70" s="93">
        <f t="shared" si="1"/>
        <v>35.269246196307044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303537.25</v>
      </c>
      <c r="E72" s="247">
        <v>107055.3</v>
      </c>
      <c r="F72" s="93">
        <f t="shared" si="1"/>
        <v>35.269246196307044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36469.710000000006</v>
      </c>
      <c r="E78" s="104">
        <f>E79+SUM(E82:E84)-E85+E86</f>
        <v>40612.239999999998</v>
      </c>
      <c r="F78" s="93">
        <f t="shared" si="1"/>
        <v>111.3588235277988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228.05</v>
      </c>
      <c r="E84" s="247">
        <v>230.95</v>
      </c>
      <c r="F84" s="93">
        <f t="shared" si="1"/>
        <v>101.2716509537382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36241.660000000003</v>
      </c>
      <c r="E86" s="247">
        <v>40381.29</v>
      </c>
      <c r="F86" s="93">
        <f t="shared" si="1"/>
        <v>111.4222968815446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5283.25</v>
      </c>
      <c r="E146" s="104">
        <f t="shared" si="26"/>
        <v>7413.29</v>
      </c>
      <c r="F146" s="93">
        <f t="shared" si="1"/>
        <v>140.31685042350824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258.86</v>
      </c>
      <c r="E149" s="104">
        <f t="shared" si="27"/>
        <v>963</v>
      </c>
      <c r="F149" s="93">
        <f t="shared" si="1"/>
        <v>372.01576141543688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258.86</v>
      </c>
      <c r="E151" s="247">
        <v>963</v>
      </c>
      <c r="F151" s="93">
        <f t="shared" si="1"/>
        <v>372.01576141543688</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5024.3900000000003</v>
      </c>
      <c r="E161" s="247">
        <v>6450.29</v>
      </c>
      <c r="F161" s="93">
        <f t="shared" si="1"/>
        <v>128.37956448444487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200457.14</v>
      </c>
      <c r="E170" s="104">
        <f t="shared" si="29"/>
        <v>252032.79</v>
      </c>
      <c r="F170" s="93">
        <f t="shared" si="1"/>
        <v>125.72901618769976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200457.14</v>
      </c>
      <c r="E173" s="247">
        <v>252032.79</v>
      </c>
      <c r="F173" s="93">
        <f t="shared" si="1"/>
        <v>125.72901618769976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731478.04000000015</v>
      </c>
      <c r="E175" s="104">
        <f t="shared" si="30"/>
        <v>561880.91</v>
      </c>
      <c r="F175" s="93">
        <f t="shared" si="1"/>
        <v>76.814460486059147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856460.37000000011</v>
      </c>
      <c r="E176" s="104">
        <f t="shared" si="31"/>
        <v>379198.45</v>
      </c>
      <c r="F176" s="93">
        <f t="shared" si="1"/>
        <v>44.275072529041829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819847.9800000001</v>
      </c>
      <c r="E177" s="104">
        <f t="shared" si="32"/>
        <v>350456.95</v>
      </c>
      <c r="F177" s="93">
        <f t="shared" si="1"/>
        <v>42.746577237404423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198945.95</v>
      </c>
      <c r="E178" s="247">
        <v>250556.72</v>
      </c>
      <c r="F178" s="93">
        <f t="shared" si="1"/>
        <v>125.94210638618178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518777.21</v>
      </c>
      <c r="E179" s="247">
        <v>49989.24</v>
      </c>
      <c r="F179" s="93">
        <f t="shared" si="1"/>
        <v>9.6359745641100911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145.56</v>
      </c>
      <c r="E180" s="104">
        <f t="shared" si="33"/>
        <v>189.06</v>
      </c>
      <c r="F180" s="93">
        <f t="shared" si="1"/>
        <v>129.8845836768343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40.01</v>
      </c>
      <c r="E182" s="247">
        <v>30.45</v>
      </c>
      <c r="F182" s="93">
        <f t="shared" si="1"/>
        <v>76.105973506623343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105.55</v>
      </c>
      <c r="E183" s="247">
        <v>158.61000000000001</v>
      </c>
      <c r="F183" s="93">
        <f t="shared" si="1"/>
        <v>150.27001421127432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101979.26</v>
      </c>
      <c r="E188" s="247">
        <v>49721.93</v>
      </c>
      <c r="F188" s="93">
        <f t="shared" si="1"/>
        <v>48.756904099912084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36612.39</v>
      </c>
      <c r="E206" s="104">
        <f t="shared" si="37"/>
        <v>28741.5</v>
      </c>
      <c r="F206" s="93">
        <f t="shared" si="1"/>
        <v>78.502113628746997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36612.39</v>
      </c>
      <c r="E207" s="104">
        <f t="shared" si="38"/>
        <v>28741.5</v>
      </c>
      <c r="F207" s="93">
        <f t="shared" si="1"/>
        <v>78.502113628746997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36612.39</v>
      </c>
      <c r="E212" s="247">
        <v>28741.5</v>
      </c>
      <c r="F212" s="93">
        <f t="shared" si="1"/>
        <v>78.502113628746997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-124982.32999999996</v>
      </c>
      <c r="E237" s="104">
        <f t="shared" si="41"/>
        <v>182682.46000000002</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149118.28000000003</v>
      </c>
      <c r="E238" s="104">
        <f t="shared" si="42"/>
        <v>126025.77</v>
      </c>
      <c r="F238" s="93">
        <f t="shared" si="1"/>
        <v>84.513964350983656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185730.67</v>
      </c>
      <c r="E239" s="104">
        <f t="shared" si="43"/>
        <v>154767.29</v>
      </c>
      <c r="F239" s="93">
        <f t="shared" si="1"/>
        <v>83.328881546596477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185730.67</v>
      </c>
      <c r="E240" s="247">
        <v>154767.29</v>
      </c>
      <c r="F240" s="93">
        <f t="shared" si="1"/>
        <v>83.328881546596477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36612.39</v>
      </c>
      <c r="E242" s="104">
        <f t="shared" si="44"/>
        <v>28741.52</v>
      </c>
      <c r="F242" s="93">
        <f t="shared" si="1"/>
        <v>78.502168255063381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36612.39</v>
      </c>
      <c r="E243" s="247">
        <v>28741.52</v>
      </c>
      <c r="F243" s="93">
        <f t="shared" si="1"/>
        <v>78.502168255063381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-274100.61</v>
      </c>
      <c r="E245" s="104">
        <f t="shared" si="45"/>
        <v>56656.69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21618.55</v>
      </c>
      <c r="E246" s="104">
        <f t="shared" si="46"/>
        <v>56656.69</v>
      </c>
      <c r="F246" s="93">
        <f t="shared" si="1"/>
        <v>262.07442219760344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56656.69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21618.55</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295719.15999999997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274100.62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21618.54</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7600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7600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5283.25</v>
      </c>
      <c r="E265" s="247">
        <v>7413.29</v>
      </c>
      <c r="F265" s="93">
        <f t="shared" si="50"/>
        <v>140.31685042350824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36241.660000000003</v>
      </c>
      <c r="E268" s="247">
        <v>40381.29</v>
      </c>
      <c r="F268" s="93">
        <f t="shared" si="50"/>
        <v>111.4222968815446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819847.98</v>
      </c>
      <c r="E288" s="247">
        <v>350456.95</v>
      </c>
      <c r="F288" s="93">
        <f t="shared" si="50"/>
        <v>42.746577237404431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36612.39</v>
      </c>
      <c r="E294" s="247">
        <v>28741.5</v>
      </c>
      <c r="F294" s="93">
        <f t="shared" si="50"/>
        <v>78.502113628746997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975.67</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35089.050000000003</v>
      </c>
      <c r="E302" s="247">
        <v>44130.53</v>
      </c>
      <c r="F302" s="93">
        <f t="shared" si="50"/>
        <v>125.7672407773935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36612.39</v>
      </c>
      <c r="E309" s="247">
        <v>28741.5</v>
      </c>
      <c r="F309" s="93">
        <f t="shared" si="50"/>
        <v>78.502113628746997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9" sqref="E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6906139.79</v>
      </c>
      <c r="E28" s="81">
        <f t="shared" si="6"/>
        <v>6684939.3499999996</v>
      </c>
      <c r="F28" s="63">
        <f t="shared" si="1"/>
        <v>96.797046588597937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6906139.79</v>
      </c>
      <c r="E31" s="249">
        <v>6684939.3499999996</v>
      </c>
      <c r="F31" s="63">
        <f t="shared" si="1"/>
        <v>96.797046588597937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6906139.79</v>
      </c>
      <c r="E141" s="106">
        <f t="shared" si="28"/>
        <v>6684939.3499999996</v>
      </c>
      <c r="F141" s="82">
        <f t="shared" si="1"/>
        <v>96.797046588597937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23530.2</v>
      </c>
      <c r="E5" s="107">
        <f t="shared" si="0"/>
        <v>65.52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65.52</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65.52</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65.52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23530.2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23530.2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23530.2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H102" sqref="H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856460.37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6772276.0600000005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6767856.6500000004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2991194.51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3138054.91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2917.12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6636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629054.11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4419.41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7249537.9800000004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13456.45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7223791.2300000004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2939583.74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3607032.3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2873.63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6636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667665.56000000006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4419.41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7870.89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7870.89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379198.45000000019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379198.44999999995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44130.53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306326.42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28741.5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0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3365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 Čuljak</cp:lastModifiedBy>
  <cp:lastPrinted>2024-01-30T14:47:16Z</cp:lastPrinted>
  <dcterms:created xsi:type="dcterms:W3CDTF">2022-04-01T05:14:30Z</dcterms:created>
  <dcterms:modified xsi:type="dcterms:W3CDTF">2024-01-31T11:27:27Z</dcterms:modified>
</cp:coreProperties>
</file>