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gnetic\Desktop\GFI 2023\OD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E281" i="9" s="1"/>
  <c r="B281" i="9" s="1"/>
  <c r="F281" i="9"/>
  <c r="F280" i="9"/>
  <c r="F279" i="9"/>
  <c r="F278" i="9"/>
  <c r="F277" i="9" s="1"/>
  <c r="F276" i="9"/>
  <c r="L275" i="9"/>
  <c r="H275" i="9"/>
  <c r="F275" i="9"/>
  <c r="F274" i="9"/>
  <c r="I273" i="9"/>
  <c r="E273" i="9" s="1"/>
  <c r="B273" i="9" s="1"/>
  <c r="H273" i="9"/>
  <c r="F273" i="9"/>
  <c r="E272" i="9"/>
  <c r="M271" i="9"/>
  <c r="L271" i="9"/>
  <c r="F271" i="9" s="1"/>
  <c r="B271" i="9" s="1"/>
  <c r="E271" i="9"/>
  <c r="M270" i="9"/>
  <c r="L270" i="9"/>
  <c r="F270" i="9" s="1"/>
  <c r="B270" i="9" s="1"/>
  <c r="E270" i="9"/>
  <c r="M269" i="9"/>
  <c r="F269" i="9" s="1"/>
  <c r="L269" i="9"/>
  <c r="E269" i="9"/>
  <c r="B269" i="9"/>
  <c r="M268" i="9"/>
  <c r="L268" i="9"/>
  <c r="F268" i="9"/>
  <c r="E268" i="9"/>
  <c r="B268" i="9" s="1"/>
  <c r="M267" i="9"/>
  <c r="L267" i="9"/>
  <c r="F267" i="9" s="1"/>
  <c r="B267" i="9" s="1"/>
  <c r="E267" i="9"/>
  <c r="M266" i="9"/>
  <c r="L266" i="9"/>
  <c r="F266" i="9" s="1"/>
  <c r="B266" i="9" s="1"/>
  <c r="E266" i="9"/>
  <c r="M265" i="9"/>
  <c r="F265" i="9" s="1"/>
  <c r="L265" i="9"/>
  <c r="E265" i="9"/>
  <c r="B265" i="9"/>
  <c r="M264" i="9"/>
  <c r="L264" i="9"/>
  <c r="F264" i="9"/>
  <c r="E264" i="9"/>
  <c r="B264" i="9" s="1"/>
  <c r="M263" i="9"/>
  <c r="L263" i="9"/>
  <c r="F263" i="9" s="1"/>
  <c r="B263" i="9" s="1"/>
  <c r="E263" i="9"/>
  <c r="M262" i="9"/>
  <c r="L262" i="9"/>
  <c r="F262" i="9" s="1"/>
  <c r="B262" i="9" s="1"/>
  <c r="E262" i="9"/>
  <c r="M261" i="9"/>
  <c r="F261" i="9" s="1"/>
  <c r="L261" i="9"/>
  <c r="E261" i="9"/>
  <c r="B261" i="9"/>
  <c r="M260" i="9"/>
  <c r="L260" i="9"/>
  <c r="F260" i="9"/>
  <c r="E260" i="9"/>
  <c r="B260" i="9" s="1"/>
  <c r="M259" i="9"/>
  <c r="L259" i="9"/>
  <c r="F259" i="9" s="1"/>
  <c r="B259" i="9" s="1"/>
  <c r="E259" i="9"/>
  <c r="M258" i="9"/>
  <c r="L258" i="9"/>
  <c r="F258" i="9" s="1"/>
  <c r="B258" i="9" s="1"/>
  <c r="E258" i="9"/>
  <c r="M257" i="9"/>
  <c r="F257" i="9" s="1"/>
  <c r="L257" i="9"/>
  <c r="E257" i="9"/>
  <c r="B257" i="9"/>
  <c r="M256" i="9"/>
  <c r="L256" i="9"/>
  <c r="F256" i="9"/>
  <c r="E256" i="9"/>
  <c r="B256" i="9" s="1"/>
  <c r="M255" i="9"/>
  <c r="L255" i="9"/>
  <c r="F255" i="9" s="1"/>
  <c r="B255" i="9" s="1"/>
  <c r="E255" i="9"/>
  <c r="M254" i="9"/>
  <c r="L254" i="9"/>
  <c r="F254" i="9" s="1"/>
  <c r="B254" i="9" s="1"/>
  <c r="E254" i="9"/>
  <c r="M253" i="9"/>
  <c r="F253" i="9" s="1"/>
  <c r="L253" i="9"/>
  <c r="E253" i="9"/>
  <c r="B253" i="9"/>
  <c r="M252" i="9"/>
  <c r="L252" i="9"/>
  <c r="F252" i="9"/>
  <c r="E252" i="9"/>
  <c r="B252" i="9" s="1"/>
  <c r="M251" i="9"/>
  <c r="L251" i="9"/>
  <c r="F251" i="9" s="1"/>
  <c r="B251" i="9" s="1"/>
  <c r="E251" i="9"/>
  <c r="M250" i="9"/>
  <c r="L250" i="9"/>
  <c r="F250" i="9" s="1"/>
  <c r="B250" i="9" s="1"/>
  <c r="E250" i="9"/>
  <c r="M249" i="9"/>
  <c r="F249" i="9" s="1"/>
  <c r="L249" i="9"/>
  <c r="E249" i="9"/>
  <c r="B249" i="9"/>
  <c r="M248" i="9"/>
  <c r="L248" i="9"/>
  <c r="F248" i="9"/>
  <c r="E248" i="9"/>
  <c r="B248" i="9" s="1"/>
  <c r="M247" i="9"/>
  <c r="L247" i="9"/>
  <c r="F247" i="9" s="1"/>
  <c r="B247" i="9" s="1"/>
  <c r="E247" i="9"/>
  <c r="M246" i="9"/>
  <c r="L246" i="9"/>
  <c r="F246" i="9" s="1"/>
  <c r="B246" i="9" s="1"/>
  <c r="E246" i="9"/>
  <c r="M245" i="9"/>
  <c r="F245" i="9" s="1"/>
  <c r="L245" i="9"/>
  <c r="E245" i="9"/>
  <c r="B245" i="9"/>
  <c r="M244" i="9"/>
  <c r="L244" i="9"/>
  <c r="F244" i="9"/>
  <c r="E244" i="9"/>
  <c r="B244" i="9" s="1"/>
  <c r="M243" i="9"/>
  <c r="L243" i="9"/>
  <c r="F243" i="9" s="1"/>
  <c r="B243" i="9" s="1"/>
  <c r="E243" i="9"/>
  <c r="M242" i="9"/>
  <c r="L242" i="9"/>
  <c r="F242" i="9" s="1"/>
  <c r="B242" i="9" s="1"/>
  <c r="E242" i="9"/>
  <c r="M241" i="9"/>
  <c r="F241" i="9" s="1"/>
  <c r="L241" i="9"/>
  <c r="E241" i="9"/>
  <c r="B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M225" i="9"/>
  <c r="F225" i="9" s="1"/>
  <c r="B225" i="9" s="1"/>
  <c r="L225" i="9"/>
  <c r="E225" i="9"/>
  <c r="M224" i="9"/>
  <c r="F224" i="9" s="1"/>
  <c r="L224" i="9"/>
  <c r="E224" i="9"/>
  <c r="M223" i="9"/>
  <c r="L223" i="9"/>
  <c r="F223" i="9" s="1"/>
  <c r="B223" i="9" s="1"/>
  <c r="E223" i="9"/>
  <c r="M222" i="9"/>
  <c r="L222" i="9"/>
  <c r="F222" i="9" s="1"/>
  <c r="B222" i="9" s="1"/>
  <c r="E222" i="9"/>
  <c r="M221" i="9"/>
  <c r="F221" i="9" s="1"/>
  <c r="B221" i="9" s="1"/>
  <c r="L221" i="9"/>
  <c r="E221" i="9"/>
  <c r="M220" i="9"/>
  <c r="F220" i="9" s="1"/>
  <c r="L220" i="9"/>
  <c r="E220" i="9"/>
  <c r="M219" i="9"/>
  <c r="L219" i="9"/>
  <c r="E219" i="9"/>
  <c r="M218" i="9"/>
  <c r="L218" i="9"/>
  <c r="F218" i="9" s="1"/>
  <c r="B218" i="9" s="1"/>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F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E57" i="9" s="1"/>
  <c r="B57" i="9" s="1"/>
  <c r="G57" i="9"/>
  <c r="F57" i="9"/>
  <c r="H56" i="9"/>
  <c r="G56" i="9"/>
  <c r="F56" i="9"/>
  <c r="E56" i="9"/>
  <c r="B56" i="9" s="1"/>
  <c r="H55" i="9"/>
  <c r="G55" i="9"/>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c r="C1524" i="1" s="1"/>
  <c r="D44" i="8"/>
  <c r="C1519" i="1" s="1"/>
  <c r="D36" i="8"/>
  <c r="D26" i="8"/>
  <c r="D24" i="8" s="1"/>
  <c r="C1499" i="1" s="1"/>
  <c r="D18" i="8"/>
  <c r="D8" i="8"/>
  <c r="D6" i="8" s="1"/>
  <c r="C1481" i="1" s="1"/>
  <c r="H1481" i="1" s="1"/>
  <c r="E44" i="7"/>
  <c r="D44" i="7"/>
  <c r="E39" i="7"/>
  <c r="D39" i="7"/>
  <c r="D38" i="7" s="1"/>
  <c r="E38" i="7"/>
  <c r="E30" i="7"/>
  <c r="D30" i="7"/>
  <c r="E23" i="7"/>
  <c r="E22" i="7" s="1"/>
  <c r="D23" i="7"/>
  <c r="C1454" i="1" s="1"/>
  <c r="D22" i="7"/>
  <c r="D5" i="7" s="1"/>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1227" i="1" s="1"/>
  <c r="D250" i="5"/>
  <c r="F250" i="5" s="1"/>
  <c r="F249" i="5"/>
  <c r="F248" i="5"/>
  <c r="F247" i="5"/>
  <c r="E246" i="5"/>
  <c r="E245" i="5" s="1"/>
  <c r="D246" i="5"/>
  <c r="F246" i="5" s="1"/>
  <c r="F244" i="5"/>
  <c r="F243" i="5"/>
  <c r="E242" i="5"/>
  <c r="D1219" i="1" s="1"/>
  <c r="G1219" i="1"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E190" i="5" s="1"/>
  <c r="H309" i="9"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D177" i="5" s="1"/>
  <c r="G307" i="9" s="1"/>
  <c r="F179" i="5"/>
  <c r="F178" i="5"/>
  <c r="F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E78" i="5" s="1"/>
  <c r="D79" i="5"/>
  <c r="F79" i="5" s="1"/>
  <c r="D78"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E625" i="4" s="1"/>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D603" i="4"/>
  <c r="G143" i="9" s="1"/>
  <c r="F602" i="4"/>
  <c r="F601" i="4"/>
  <c r="F600" i="4"/>
  <c r="F599" i="4"/>
  <c r="E599" i="4"/>
  <c r="D599" i="4"/>
  <c r="F598" i="4"/>
  <c r="F597" i="4"/>
  <c r="F596" i="4"/>
  <c r="F595" i="4"/>
  <c r="F594" i="4"/>
  <c r="E594" i="4"/>
  <c r="D594" i="4"/>
  <c r="D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D411" i="1" s="1"/>
  <c r="G411"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F351" i="4"/>
  <c r="D351"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F164" i="4"/>
  <c r="E164" i="4"/>
  <c r="D164" i="4"/>
  <c r="F162" i="4"/>
  <c r="F161" i="4"/>
  <c r="F160" i="4"/>
  <c r="E159" i="4"/>
  <c r="D155" i="1" s="1"/>
  <c r="D159" i="4"/>
  <c r="F159" i="4" s="1"/>
  <c r="F158" i="4"/>
  <c r="F157" i="4"/>
  <c r="F156" i="4"/>
  <c r="F155" i="4"/>
  <c r="F154" i="4"/>
  <c r="E153" i="4"/>
  <c r="D153" i="4"/>
  <c r="E152" i="4"/>
  <c r="D148" i="1"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E50" i="4" s="1"/>
  <c r="D51" i="4"/>
  <c r="F51" i="4" s="1"/>
  <c r="F49" i="4"/>
  <c r="F48" i="4"/>
  <c r="F47" i="4"/>
  <c r="F46" i="4"/>
  <c r="E45" i="4"/>
  <c r="D45" i="4"/>
  <c r="F45" i="4" s="1"/>
  <c r="E44" i="4"/>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C1531" i="1"/>
  <c r="G1531" i="1" s="1"/>
  <c r="C1530" i="1"/>
  <c r="C1529" i="1"/>
  <c r="H1529" i="1" s="1"/>
  <c r="H1528" i="1"/>
  <c r="G1528" i="1"/>
  <c r="C1528" i="1"/>
  <c r="H1527" i="1"/>
  <c r="G1527" i="1"/>
  <c r="C1527" i="1"/>
  <c r="C1526" i="1"/>
  <c r="C1525" i="1"/>
  <c r="H1525" i="1" s="1"/>
  <c r="H1523" i="1"/>
  <c r="G1523" i="1"/>
  <c r="C1523" i="1"/>
  <c r="C1522" i="1"/>
  <c r="C1521" i="1"/>
  <c r="H1521" i="1" s="1"/>
  <c r="C1520" i="1"/>
  <c r="H1520" i="1" s="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C1504" i="1"/>
  <c r="H1504" i="1" s="1"/>
  <c r="C1503" i="1"/>
  <c r="H1503" i="1" s="1"/>
  <c r="C1502" i="1"/>
  <c r="C1500" i="1"/>
  <c r="H1500" i="1" s="1"/>
  <c r="C1498" i="1"/>
  <c r="C1497" i="1"/>
  <c r="H1497" i="1" s="1"/>
  <c r="H1496" i="1"/>
  <c r="G1496" i="1"/>
  <c r="C1496" i="1"/>
  <c r="H1495" i="1"/>
  <c r="G1495" i="1"/>
  <c r="C1495" i="1"/>
  <c r="C1494" i="1"/>
  <c r="C1493" i="1"/>
  <c r="H1493" i="1" s="1"/>
  <c r="C1492" i="1"/>
  <c r="H1492" i="1" s="1"/>
  <c r="H1491" i="1"/>
  <c r="G1491" i="1"/>
  <c r="C1491" i="1"/>
  <c r="C1490" i="1"/>
  <c r="C1489" i="1"/>
  <c r="H1489" i="1" s="1"/>
  <c r="H1488" i="1"/>
  <c r="G1488" i="1"/>
  <c r="C1488" i="1"/>
  <c r="H1487" i="1"/>
  <c r="G1487" i="1"/>
  <c r="C1487" i="1"/>
  <c r="C1486" i="1"/>
  <c r="C1485" i="1"/>
  <c r="H1485" i="1" s="1"/>
  <c r="C1484" i="1"/>
  <c r="H1484" i="1" s="1"/>
  <c r="C1483" i="1"/>
  <c r="H1483"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D1456" i="1"/>
  <c r="J1456" i="1" s="1"/>
  <c r="C1456" i="1"/>
  <c r="D1455" i="1"/>
  <c r="C1455" i="1"/>
  <c r="D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C1444" i="1"/>
  <c r="D1443" i="1"/>
  <c r="C1443" i="1"/>
  <c r="D1442" i="1"/>
  <c r="C1442" i="1"/>
  <c r="D1441" i="1"/>
  <c r="C1441" i="1"/>
  <c r="D1440" i="1"/>
  <c r="C1440" i="1"/>
  <c r="D1439" i="1"/>
  <c r="C1439" i="1"/>
  <c r="D1438" i="1"/>
  <c r="C1438" i="1"/>
  <c r="H1437" i="1"/>
  <c r="D1437" i="1"/>
  <c r="C1437" i="1"/>
  <c r="G1437" i="1" s="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H1423" i="1"/>
  <c r="D1423" i="1"/>
  <c r="C1423" i="1"/>
  <c r="G1423" i="1" s="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H1257" i="1" s="1"/>
  <c r="D1256" i="1"/>
  <c r="C1256" i="1"/>
  <c r="G1255" i="1"/>
  <c r="D1255" i="1"/>
  <c r="C1255" i="1"/>
  <c r="H1255" i="1" s="1"/>
  <c r="D1254" i="1"/>
  <c r="G1254" i="1" s="1"/>
  <c r="C1254" i="1"/>
  <c r="D1253" i="1"/>
  <c r="C1253" i="1"/>
  <c r="H1253" i="1" s="1"/>
  <c r="D1252" i="1"/>
  <c r="C1252" i="1"/>
  <c r="G1251" i="1"/>
  <c r="D1251" i="1"/>
  <c r="C1251" i="1"/>
  <c r="H1251" i="1" s="1"/>
  <c r="D1250" i="1"/>
  <c r="G1250" i="1" s="1"/>
  <c r="C1250" i="1"/>
  <c r="D1249" i="1"/>
  <c r="C1249" i="1"/>
  <c r="H1249" i="1" s="1"/>
  <c r="D1248" i="1"/>
  <c r="C1248" i="1"/>
  <c r="G1247" i="1"/>
  <c r="D1247" i="1"/>
  <c r="C1247" i="1"/>
  <c r="H1247" i="1" s="1"/>
  <c r="D1246" i="1"/>
  <c r="G1246" i="1" s="1"/>
  <c r="C1246" i="1"/>
  <c r="D1245" i="1"/>
  <c r="C1245" i="1"/>
  <c r="H1245" i="1" s="1"/>
  <c r="D1244" i="1"/>
  <c r="C1244" i="1"/>
  <c r="G1243" i="1"/>
  <c r="D1243" i="1"/>
  <c r="C1243" i="1"/>
  <c r="H1243" i="1" s="1"/>
  <c r="D1242" i="1"/>
  <c r="G1242" i="1" s="1"/>
  <c r="C1242" i="1"/>
  <c r="D1241" i="1"/>
  <c r="C1241" i="1"/>
  <c r="D1240" i="1"/>
  <c r="C1240" i="1"/>
  <c r="G1239" i="1"/>
  <c r="D1239" i="1"/>
  <c r="C1239" i="1"/>
  <c r="H1239" i="1" s="1"/>
  <c r="D1238" i="1"/>
  <c r="G1238" i="1" s="1"/>
  <c r="C1238" i="1"/>
  <c r="D1237" i="1"/>
  <c r="C1237" i="1"/>
  <c r="H1237" i="1" s="1"/>
  <c r="C1236" i="1"/>
  <c r="C1235" i="1"/>
  <c r="D1234" i="1"/>
  <c r="G1234" i="1" s="1"/>
  <c r="C1234" i="1"/>
  <c r="D1233" i="1"/>
  <c r="C1233" i="1"/>
  <c r="H1233" i="1" s="1"/>
  <c r="D1232" i="1"/>
  <c r="C1232" i="1"/>
  <c r="G1231" i="1"/>
  <c r="D1231" i="1"/>
  <c r="C1231" i="1"/>
  <c r="H1231" i="1" s="1"/>
  <c r="D1230" i="1"/>
  <c r="C1230" i="1"/>
  <c r="D1229" i="1"/>
  <c r="C1229" i="1"/>
  <c r="H1229" i="1" s="1"/>
  <c r="D1228" i="1"/>
  <c r="C1228" i="1"/>
  <c r="C1227" i="1"/>
  <c r="D1226" i="1"/>
  <c r="G1226" i="1" s="1"/>
  <c r="C1226" i="1"/>
  <c r="D1225" i="1"/>
  <c r="C1225" i="1"/>
  <c r="H1225" i="1" s="1"/>
  <c r="D1224" i="1"/>
  <c r="C1224" i="1"/>
  <c r="G1223" i="1"/>
  <c r="D1223" i="1"/>
  <c r="C1223" i="1"/>
  <c r="H1223" i="1" s="1"/>
  <c r="D1222" i="1"/>
  <c r="D1221" i="1"/>
  <c r="C1221" i="1"/>
  <c r="H1221" i="1" s="1"/>
  <c r="D1220" i="1"/>
  <c r="C1220" i="1"/>
  <c r="C1219" i="1"/>
  <c r="D1218" i="1"/>
  <c r="G1218" i="1" s="1"/>
  <c r="C1218" i="1"/>
  <c r="D1217" i="1"/>
  <c r="C1217" i="1"/>
  <c r="D1216" i="1"/>
  <c r="C1216" i="1"/>
  <c r="D1213" i="1"/>
  <c r="C1213" i="1"/>
  <c r="H1213" i="1" s="1"/>
  <c r="D1212" i="1"/>
  <c r="C1212" i="1"/>
  <c r="G1211" i="1"/>
  <c r="D1211" i="1"/>
  <c r="C1211" i="1"/>
  <c r="H1211" i="1" s="1"/>
  <c r="D1210" i="1"/>
  <c r="G1210" i="1" s="1"/>
  <c r="C1210" i="1"/>
  <c r="D1209" i="1"/>
  <c r="C1209" i="1"/>
  <c r="H1209" i="1" s="1"/>
  <c r="D1208" i="1"/>
  <c r="C1208" i="1"/>
  <c r="G1207" i="1"/>
  <c r="D1207" i="1"/>
  <c r="C1207" i="1"/>
  <c r="H1207" i="1" s="1"/>
  <c r="D1206" i="1"/>
  <c r="G1206" i="1" s="1"/>
  <c r="C1206" i="1"/>
  <c r="D1205" i="1"/>
  <c r="C1205" i="1"/>
  <c r="H1205" i="1" s="1"/>
  <c r="D1204" i="1"/>
  <c r="C1204" i="1"/>
  <c r="G1203" i="1"/>
  <c r="D1203" i="1"/>
  <c r="C1203" i="1"/>
  <c r="H1203" i="1" s="1"/>
  <c r="D1202" i="1"/>
  <c r="G1202" i="1" s="1"/>
  <c r="C1202" i="1"/>
  <c r="D1201" i="1"/>
  <c r="C1201" i="1"/>
  <c r="H1201" i="1" s="1"/>
  <c r="D1200" i="1"/>
  <c r="C1200" i="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D1189" i="1"/>
  <c r="H1189" i="1" s="1"/>
  <c r="C1189" i="1"/>
  <c r="H1188" i="1"/>
  <c r="D1188" i="1"/>
  <c r="C1188" i="1"/>
  <c r="G1188" i="1" s="1"/>
  <c r="H1187" i="1"/>
  <c r="D1187" i="1"/>
  <c r="C1187" i="1"/>
  <c r="G1187" i="1" s="1"/>
  <c r="H1186" i="1"/>
  <c r="D1186" i="1"/>
  <c r="C1186" i="1"/>
  <c r="G1186" i="1" s="1"/>
  <c r="H1185" i="1"/>
  <c r="D1185" i="1"/>
  <c r="C1185" i="1"/>
  <c r="G1185" i="1" s="1"/>
  <c r="D1184" i="1"/>
  <c r="H1184" i="1" s="1"/>
  <c r="C1184" i="1"/>
  <c r="G1184"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D1166" i="1"/>
  <c r="H1166" i="1" s="1"/>
  <c r="C1166" i="1"/>
  <c r="D1165" i="1"/>
  <c r="H1165" i="1" s="1"/>
  <c r="C1165" i="1"/>
  <c r="G1165" i="1" s="1"/>
  <c r="H1164" i="1"/>
  <c r="D1164" i="1"/>
  <c r="C1164" i="1"/>
  <c r="G1164" i="1" s="1"/>
  <c r="H1163" i="1"/>
  <c r="D1163" i="1"/>
  <c r="C1163" i="1"/>
  <c r="G1163" i="1" s="1"/>
  <c r="H1162" i="1"/>
  <c r="D1162" i="1"/>
  <c r="C1162" i="1"/>
  <c r="G1162" i="1" s="1"/>
  <c r="H1161" i="1"/>
  <c r="D1161" i="1"/>
  <c r="C1161" i="1"/>
  <c r="G1161" i="1" s="1"/>
  <c r="D1160" i="1"/>
  <c r="H1160" i="1" s="1"/>
  <c r="C1160" i="1"/>
  <c r="G1160" i="1" s="1"/>
  <c r="H1159" i="1"/>
  <c r="D1159" i="1"/>
  <c r="C1159" i="1"/>
  <c r="G1159" i="1" s="1"/>
  <c r="H1158" i="1"/>
  <c r="D1158" i="1"/>
  <c r="C1158" i="1"/>
  <c r="G1158" i="1" s="1"/>
  <c r="D1157" i="1"/>
  <c r="H1157" i="1" s="1"/>
  <c r="C1157" i="1"/>
  <c r="G1157" i="1" s="1"/>
  <c r="H1156" i="1"/>
  <c r="D1156" i="1"/>
  <c r="C1156" i="1"/>
  <c r="G1156" i="1" s="1"/>
  <c r="H1155" i="1"/>
  <c r="D1155" i="1"/>
  <c r="C1155" i="1"/>
  <c r="D1154" i="1"/>
  <c r="H1154" i="1" s="1"/>
  <c r="C1154" i="1"/>
  <c r="D1151" i="1"/>
  <c r="H1151" i="1" s="1"/>
  <c r="C1151" i="1"/>
  <c r="G1151" i="1" s="1"/>
  <c r="H1150" i="1"/>
  <c r="D1150" i="1"/>
  <c r="C1150" i="1"/>
  <c r="G1150" i="1" s="1"/>
  <c r="D1149" i="1"/>
  <c r="H1149" i="1" s="1"/>
  <c r="C1149" i="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G1086" i="1" s="1"/>
  <c r="C1086" i="1"/>
  <c r="H1085" i="1"/>
  <c r="D1085" i="1"/>
  <c r="C1085" i="1"/>
  <c r="G1085" i="1" s="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G1056" i="1" s="1"/>
  <c r="C1056" i="1"/>
  <c r="H1055" i="1"/>
  <c r="D1055" i="1"/>
  <c r="G1055" i="1" s="1"/>
  <c r="C1055"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C1048" i="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G1030" i="1" s="1"/>
  <c r="C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D1007" i="1"/>
  <c r="G1007" i="1" s="1"/>
  <c r="C1007" i="1"/>
  <c r="H1006"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D999" i="1"/>
  <c r="G999" i="1" s="1"/>
  <c r="C999" i="1"/>
  <c r="D998" i="1"/>
  <c r="G998" i="1" s="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D948" i="1"/>
  <c r="G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G716" i="1"/>
  <c r="D716" i="1"/>
  <c r="H716" i="1" s="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H644" i="1"/>
  <c r="G644" i="1"/>
  <c r="D644" i="1"/>
  <c r="C644" i="1"/>
  <c r="G643" i="1"/>
  <c r="D643" i="1"/>
  <c r="H643" i="1" s="1"/>
  <c r="C643" i="1"/>
  <c r="D642" i="1"/>
  <c r="H642" i="1" s="1"/>
  <c r="C642" i="1"/>
  <c r="D641" i="1"/>
  <c r="H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G412" i="1" s="1"/>
  <c r="C412" i="1"/>
  <c r="C411" i="1"/>
  <c r="D406" i="1"/>
  <c r="H406" i="1" s="1"/>
  <c r="C406" i="1"/>
  <c r="H405" i="1"/>
  <c r="G405" i="1"/>
  <c r="D405" i="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G290"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G204" i="1"/>
  <c r="D204" i="1"/>
  <c r="H204" i="1" s="1"/>
  <c r="C204" i="1"/>
  <c r="H203" i="1"/>
  <c r="G203" i="1"/>
  <c r="D203" i="1"/>
  <c r="C203" i="1"/>
  <c r="H202" i="1"/>
  <c r="G202" i="1"/>
  <c r="D202" i="1"/>
  <c r="C202" i="1"/>
  <c r="H201" i="1"/>
  <c r="G201" i="1"/>
  <c r="D201" i="1"/>
  <c r="C201" i="1"/>
  <c r="H200" i="1"/>
  <c r="G200" i="1"/>
  <c r="D200" i="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D187" i="1"/>
  <c r="G187" i="1" s="1"/>
  <c r="C187" i="1"/>
  <c r="H186" i="1"/>
  <c r="D186" i="1"/>
  <c r="G186" i="1" s="1"/>
  <c r="C186" i="1"/>
  <c r="H185" i="1"/>
  <c r="G185" i="1"/>
  <c r="D185" i="1"/>
  <c r="C185" i="1"/>
  <c r="D184" i="1"/>
  <c r="G184" i="1" s="1"/>
  <c r="C184" i="1"/>
  <c r="H183" i="1"/>
  <c r="G183" i="1"/>
  <c r="D183" i="1"/>
  <c r="C183" i="1"/>
  <c r="H182" i="1"/>
  <c r="D182" i="1"/>
  <c r="G182" i="1" s="1"/>
  <c r="C182" i="1"/>
  <c r="H181" i="1"/>
  <c r="D181" i="1"/>
  <c r="G181" i="1" s="1"/>
  <c r="C181" i="1"/>
  <c r="G180" i="1"/>
  <c r="D180" i="1"/>
  <c r="H180" i="1" s="1"/>
  <c r="C180" i="1"/>
  <c r="G179" i="1"/>
  <c r="D179" i="1"/>
  <c r="H179" i="1" s="1"/>
  <c r="C179" i="1"/>
  <c r="D178" i="1"/>
  <c r="H178" i="1" s="1"/>
  <c r="C178" i="1"/>
  <c r="D177" i="1"/>
  <c r="H177" i="1" s="1"/>
  <c r="C177" i="1"/>
  <c r="D176" i="1"/>
  <c r="H176" i="1" s="1"/>
  <c r="C176" i="1"/>
  <c r="D175" i="1"/>
  <c r="H175" i="1" s="1"/>
  <c r="C175" i="1"/>
  <c r="D174" i="1"/>
  <c r="H174" i="1" s="1"/>
  <c r="C174" i="1"/>
  <c r="C173" i="1"/>
  <c r="D172" i="1"/>
  <c r="G172" i="1" s="1"/>
  <c r="C172" i="1"/>
  <c r="H171" i="1"/>
  <c r="G171" i="1"/>
  <c r="D171" i="1"/>
  <c r="C171" i="1"/>
  <c r="D170" i="1"/>
  <c r="G170" i="1" s="1"/>
  <c r="C170" i="1"/>
  <c r="H169" i="1"/>
  <c r="G169" i="1"/>
  <c r="D169" i="1"/>
  <c r="C169" i="1"/>
  <c r="D168" i="1"/>
  <c r="H168" i="1" s="1"/>
  <c r="C168" i="1"/>
  <c r="H167" i="1"/>
  <c r="G167" i="1"/>
  <c r="D167" i="1"/>
  <c r="C167" i="1"/>
  <c r="D166" i="1"/>
  <c r="H166" i="1" s="1"/>
  <c r="C166" i="1"/>
  <c r="D165" i="1"/>
  <c r="H165" i="1" s="1"/>
  <c r="C165" i="1"/>
  <c r="D164" i="1"/>
  <c r="H164" i="1" s="1"/>
  <c r="C164" i="1"/>
  <c r="G163" i="1"/>
  <c r="D163" i="1"/>
  <c r="H163" i="1" s="1"/>
  <c r="C163" i="1"/>
  <c r="H162" i="1"/>
  <c r="G162" i="1"/>
  <c r="D162" i="1"/>
  <c r="C162" i="1"/>
  <c r="H161" i="1"/>
  <c r="G161" i="1"/>
  <c r="D161" i="1"/>
  <c r="C161" i="1"/>
  <c r="D160" i="1"/>
  <c r="H160" i="1" s="1"/>
  <c r="C160" i="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0" i="9" l="1"/>
  <c r="B290" i="9" s="1"/>
  <c r="G1579" i="1"/>
  <c r="G1580" i="1"/>
  <c r="G1576" i="1"/>
  <c r="H1524" i="1"/>
  <c r="G1524" i="1"/>
  <c r="G1519" i="1"/>
  <c r="H1519" i="1"/>
  <c r="G1520" i="1"/>
  <c r="D43" i="8"/>
  <c r="G1503" i="1"/>
  <c r="C1501" i="1"/>
  <c r="H1501" i="1" s="1"/>
  <c r="G1504" i="1"/>
  <c r="G1499" i="1"/>
  <c r="H1499" i="1"/>
  <c r="G1500" i="1"/>
  <c r="G1492" i="1"/>
  <c r="G1484" i="1"/>
  <c r="G1483" i="1"/>
  <c r="G1456" i="1"/>
  <c r="H1456" i="1"/>
  <c r="E5" i="7"/>
  <c r="I29" i="3" s="1"/>
  <c r="H29" i="3"/>
  <c r="C1436" i="1"/>
  <c r="C1453" i="1"/>
  <c r="I1456" i="1"/>
  <c r="H30" i="3"/>
  <c r="C1322" i="1"/>
  <c r="G1322" i="1" s="1"/>
  <c r="D12" i="5"/>
  <c r="C990" i="1" s="1"/>
  <c r="G1028" i="1"/>
  <c r="G1025" i="1"/>
  <c r="G1023" i="1"/>
  <c r="F215" i="9"/>
  <c r="B215" i="9" s="1"/>
  <c r="F217" i="9"/>
  <c r="B217" i="9" s="1"/>
  <c r="E286" i="9"/>
  <c r="B286" i="9" s="1"/>
  <c r="E299" i="9"/>
  <c r="B299" i="9" s="1"/>
  <c r="E33" i="9"/>
  <c r="B33" i="9" s="1"/>
  <c r="E302" i="9"/>
  <c r="B302" i="9" s="1"/>
  <c r="H1241" i="1"/>
  <c r="F259" i="5"/>
  <c r="E258" i="5"/>
  <c r="D1235" i="1" s="1"/>
  <c r="G1235" i="1" s="1"/>
  <c r="H1227" i="1"/>
  <c r="H1219" i="1"/>
  <c r="F242" i="5"/>
  <c r="H1217" i="1"/>
  <c r="D1183" i="1"/>
  <c r="G1189" i="1"/>
  <c r="G1166" i="1"/>
  <c r="E292" i="9"/>
  <c r="B292" i="9" s="1"/>
  <c r="G1155" i="1"/>
  <c r="G1154" i="1"/>
  <c r="G1149" i="1"/>
  <c r="H1056" i="1"/>
  <c r="H1062" i="1"/>
  <c r="H1054" i="1"/>
  <c r="G1047" i="1"/>
  <c r="H1047" i="1"/>
  <c r="D1048" i="1"/>
  <c r="F70" i="5"/>
  <c r="H1030" i="1"/>
  <c r="H1023" i="1"/>
  <c r="H1007" i="1"/>
  <c r="F29" i="5"/>
  <c r="G997" i="1"/>
  <c r="H997" i="1"/>
  <c r="G989" i="1"/>
  <c r="G986" i="1"/>
  <c r="G988" i="1"/>
  <c r="G406" i="1"/>
  <c r="H412" i="1"/>
  <c r="G404" i="1"/>
  <c r="H411" i="1"/>
  <c r="G292" i="1"/>
  <c r="G291" i="1"/>
  <c r="E644" i="4"/>
  <c r="D638" i="1" s="1"/>
  <c r="G288" i="1"/>
  <c r="G1230" i="1"/>
  <c r="G1227" i="1"/>
  <c r="H173" i="1"/>
  <c r="E144" i="9"/>
  <c r="B144" i="9" s="1"/>
  <c r="G741" i="1"/>
  <c r="E44" i="9"/>
  <c r="B44" i="9" s="1"/>
  <c r="G711" i="1"/>
  <c r="G642" i="1"/>
  <c r="G645" i="1"/>
  <c r="G641" i="1"/>
  <c r="G599" i="1"/>
  <c r="G600" i="1"/>
  <c r="G397" i="1"/>
  <c r="G398" i="1"/>
  <c r="G365" i="1"/>
  <c r="H364" i="1"/>
  <c r="E643" i="4"/>
  <c r="D637" i="1" s="1"/>
  <c r="E55" i="9"/>
  <c r="B55" i="9" s="1"/>
  <c r="B224" i="9"/>
  <c r="H184" i="1"/>
  <c r="B220" i="9"/>
  <c r="E43" i="9"/>
  <c r="B43" i="9" s="1"/>
  <c r="F219" i="9"/>
  <c r="B219" i="9" s="1"/>
  <c r="G178" i="1"/>
  <c r="G177" i="1"/>
  <c r="G176" i="1"/>
  <c r="G175" i="1"/>
  <c r="G173" i="1"/>
  <c r="G174" i="1"/>
  <c r="F177" i="4"/>
  <c r="H172" i="1"/>
  <c r="H170" i="1"/>
  <c r="G168" i="1"/>
  <c r="E163" i="4"/>
  <c r="D159" i="1" s="1"/>
  <c r="G165" i="1"/>
  <c r="G166" i="1"/>
  <c r="F169" i="4"/>
  <c r="G164" i="1"/>
  <c r="G160" i="1"/>
  <c r="G155" i="1"/>
  <c r="H155" i="1"/>
  <c r="E40" i="9"/>
  <c r="B40" i="9" s="1"/>
  <c r="F153" i="4"/>
  <c r="G132" i="1"/>
  <c r="G130" i="1"/>
  <c r="G131" i="1"/>
  <c r="G121" i="1"/>
  <c r="H121" i="1"/>
  <c r="E124" i="4"/>
  <c r="D120" i="1" s="1"/>
  <c r="F125" i="4"/>
  <c r="E285" i="9"/>
  <c r="B285" i="9" s="1"/>
  <c r="E27" i="9"/>
  <c r="B27" i="9" s="1"/>
  <c r="E293" i="9"/>
  <c r="B293" i="9" s="1"/>
  <c r="E295" i="9"/>
  <c r="B295" i="9" s="1"/>
  <c r="E297" i="9"/>
  <c r="B297" i="9" s="1"/>
  <c r="H1466" i="1"/>
  <c r="G1466" i="1"/>
  <c r="I1466" i="1" s="1"/>
  <c r="J1466" i="1"/>
  <c r="H1474" i="1"/>
  <c r="G1474" i="1"/>
  <c r="J1474" i="1"/>
  <c r="H1200" i="1"/>
  <c r="H1204" i="1"/>
  <c r="H1208" i="1"/>
  <c r="H1212" i="1"/>
  <c r="H1216" i="1"/>
  <c r="H1220" i="1"/>
  <c r="H1224" i="1"/>
  <c r="H1228" i="1"/>
  <c r="H1232" i="1"/>
  <c r="H1236" i="1"/>
  <c r="H1240" i="1"/>
  <c r="H1244" i="1"/>
  <c r="H1248" i="1"/>
  <c r="H1252" i="1"/>
  <c r="H1256"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G1397" i="1"/>
  <c r="H1397" i="1"/>
  <c r="G1400" i="1"/>
  <c r="H1400" i="1"/>
  <c r="G1405" i="1"/>
  <c r="H1405" i="1"/>
  <c r="G1413" i="1"/>
  <c r="H1413" i="1"/>
  <c r="G1416" i="1"/>
  <c r="H1416" i="1"/>
  <c r="G1421" i="1"/>
  <c r="H1421" i="1"/>
  <c r="G1424" i="1"/>
  <c r="H1424" i="1"/>
  <c r="G1429" i="1"/>
  <c r="H1429" i="1"/>
  <c r="G1432" i="1"/>
  <c r="H1432" i="1"/>
  <c r="G1438" i="1"/>
  <c r="H1438" i="1"/>
  <c r="H1440" i="1"/>
  <c r="H1442" i="1"/>
  <c r="H1444" i="1"/>
  <c r="H1449" i="1"/>
  <c r="G1449" i="1"/>
  <c r="J1449" i="1"/>
  <c r="H1461" i="1"/>
  <c r="G1461" i="1"/>
  <c r="G1201" i="1"/>
  <c r="G1205" i="1"/>
  <c r="G1209" i="1"/>
  <c r="G1213" i="1"/>
  <c r="G1217" i="1"/>
  <c r="G1221" i="1"/>
  <c r="G1225" i="1"/>
  <c r="G1229" i="1"/>
  <c r="G1233" i="1"/>
  <c r="G1237" i="1"/>
  <c r="G1241" i="1"/>
  <c r="G1245" i="1"/>
  <c r="G1249" i="1"/>
  <c r="G1253" i="1"/>
  <c r="G1257" i="1"/>
  <c r="J1440" i="1"/>
  <c r="G1440" i="1"/>
  <c r="I1440" i="1" s="1"/>
  <c r="J1442" i="1"/>
  <c r="G1442" i="1"/>
  <c r="G1444" i="1"/>
  <c r="I1444" i="1" s="1"/>
  <c r="J1444" i="1"/>
  <c r="H1464" i="1"/>
  <c r="G1464" i="1"/>
  <c r="J1464" i="1"/>
  <c r="H1477" i="1"/>
  <c r="G1477" i="1"/>
  <c r="I1477" i="1" s="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74" i="4"/>
  <c r="D50" i="4"/>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G1401" i="1"/>
  <c r="H1401" i="1"/>
  <c r="G1404" i="1"/>
  <c r="H1404" i="1"/>
  <c r="G1409" i="1"/>
  <c r="H1409" i="1"/>
  <c r="G1412" i="1"/>
  <c r="H1412" i="1"/>
  <c r="G1417" i="1"/>
  <c r="H1417" i="1"/>
  <c r="G1420" i="1"/>
  <c r="H1420" i="1"/>
  <c r="G1425" i="1"/>
  <c r="H1425" i="1"/>
  <c r="G1428" i="1"/>
  <c r="H1428" i="1"/>
  <c r="G1433" i="1"/>
  <c r="H1433" i="1"/>
  <c r="G1439" i="1"/>
  <c r="J1439" i="1"/>
  <c r="H1439" i="1"/>
  <c r="G1441" i="1"/>
  <c r="J1441" i="1"/>
  <c r="H1441" i="1"/>
  <c r="G1443" i="1"/>
  <c r="J1443" i="1"/>
  <c r="H1443" i="1"/>
  <c r="H1451" i="1"/>
  <c r="G1451" i="1"/>
  <c r="I1451" i="1" s="1"/>
  <c r="J1451" i="1"/>
  <c r="H1454" i="1"/>
  <c r="G1454" i="1"/>
  <c r="H1459" i="1"/>
  <c r="G1459" i="1"/>
  <c r="J1459" i="1"/>
  <c r="F69" i="5"/>
  <c r="D7" i="4"/>
  <c r="F40" i="4"/>
  <c r="D163" i="4"/>
  <c r="F188" i="4"/>
  <c r="D644" i="4"/>
  <c r="F417" i="4"/>
  <c r="D421" i="4"/>
  <c r="F422" i="4"/>
  <c r="D484" i="4"/>
  <c r="F490" i="4"/>
  <c r="I24" i="3"/>
  <c r="F36" i="6"/>
  <c r="D35" i="6"/>
  <c r="H1447" i="1"/>
  <c r="G1447" i="1"/>
  <c r="I1447" i="1" s="1"/>
  <c r="J1447" i="1"/>
  <c r="H1457" i="1"/>
  <c r="G1457" i="1"/>
  <c r="J1457" i="1"/>
  <c r="H1462" i="1"/>
  <c r="G1462" i="1"/>
  <c r="I1462" i="1" s="1"/>
  <c r="J1462" i="1"/>
  <c r="H1472" i="1"/>
  <c r="G1472" i="1"/>
  <c r="J1472" i="1"/>
  <c r="H1482" i="1"/>
  <c r="G1482" i="1"/>
  <c r="H1486" i="1"/>
  <c r="G1486" i="1"/>
  <c r="H1490" i="1"/>
  <c r="G1490" i="1"/>
  <c r="H1494" i="1"/>
  <c r="G1494" i="1"/>
  <c r="H1498" i="1"/>
  <c r="G1498" i="1"/>
  <c r="H1502" i="1"/>
  <c r="G1502" i="1"/>
  <c r="H1506" i="1"/>
  <c r="G1506" i="1"/>
  <c r="H1510" i="1"/>
  <c r="G1510" i="1"/>
  <c r="H1514" i="1"/>
  <c r="G1514" i="1"/>
  <c r="E6" i="4"/>
  <c r="F216" i="4"/>
  <c r="D215" i="4"/>
  <c r="D311" i="4"/>
  <c r="D515" i="4"/>
  <c r="F516" i="4"/>
  <c r="D580" i="4"/>
  <c r="H1453" i="1"/>
  <c r="G1453" i="1"/>
  <c r="H1455" i="1"/>
  <c r="G1455" i="1"/>
  <c r="I1455" i="1" s="1"/>
  <c r="J1455" i="1"/>
  <c r="H1468" i="1"/>
  <c r="G1468" i="1"/>
  <c r="J1468" i="1"/>
  <c r="H1479" i="1"/>
  <c r="G1479" i="1"/>
  <c r="I1479" i="1" s="1"/>
  <c r="J1479" i="1"/>
  <c r="F134" i="4"/>
  <c r="D133" i="4"/>
  <c r="D363" i="4"/>
  <c r="F369" i="4"/>
  <c r="H143" i="9"/>
  <c r="E593" i="4"/>
  <c r="D587" i="1" s="1"/>
  <c r="H307" i="9"/>
  <c r="E307" i="9" s="1"/>
  <c r="B307" i="9" s="1"/>
  <c r="E176" i="5"/>
  <c r="J1445" i="1"/>
  <c r="E252" i="4"/>
  <c r="D248" i="1" s="1"/>
  <c r="D298" i="4"/>
  <c r="D643" i="4"/>
  <c r="D567" i="4"/>
  <c r="F626" i="4"/>
  <c r="D7" i="5"/>
  <c r="E12" i="5"/>
  <c r="F119" i="5"/>
  <c r="D118" i="5"/>
  <c r="D238" i="5"/>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F299" i="4"/>
  <c r="E351" i="4"/>
  <c r="E363" i="4"/>
  <c r="D358" i="1" s="1"/>
  <c r="E484" i="4"/>
  <c r="D478" i="1" s="1"/>
  <c r="F593" i="4"/>
  <c r="F605" i="4"/>
  <c r="F78" i="5"/>
  <c r="F264" i="4"/>
  <c r="E311" i="4"/>
  <c r="F345" i="4"/>
  <c r="D350" i="4"/>
  <c r="E580" i="4"/>
  <c r="D574" i="1" s="1"/>
  <c r="F652" i="4"/>
  <c r="F19" i="5"/>
  <c r="E68" i="5"/>
  <c r="D134" i="5"/>
  <c r="F135" i="5"/>
  <c r="F239" i="5"/>
  <c r="E238" i="5"/>
  <c r="F10" i="6"/>
  <c r="D5" i="6"/>
  <c r="D42" i="8"/>
  <c r="G312" i="9" s="1"/>
  <c r="E312" i="9" s="1"/>
  <c r="E143" i="9"/>
  <c r="B143" i="9" s="1"/>
  <c r="F146" i="5"/>
  <c r="E309" i="9"/>
  <c r="B309" i="9" s="1"/>
  <c r="F207" i="5"/>
  <c r="F603" i="4"/>
  <c r="F149" i="5"/>
  <c r="F180" i="5"/>
  <c r="F190" i="5"/>
  <c r="D206" i="5"/>
  <c r="D245" i="5"/>
  <c r="E35" i="6"/>
  <c r="E141" i="6" s="1"/>
  <c r="D89" i="6"/>
  <c r="D114" i="6"/>
  <c r="E289" i="9"/>
  <c r="B28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M213" i="9"/>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I10" i="9"/>
  <c r="E132" i="9"/>
  <c r="B132" i="9" s="1"/>
  <c r="E136" i="9"/>
  <c r="B136" i="9" s="1"/>
  <c r="E140" i="9"/>
  <c r="B140" i="9" s="1"/>
  <c r="F214" i="9"/>
  <c r="B214" i="9" s="1"/>
  <c r="E287" i="9"/>
  <c r="B287" i="9" s="1"/>
  <c r="E291" i="9"/>
  <c r="B291" i="9" s="1"/>
  <c r="I35" i="3" l="1"/>
  <c r="C1518" i="1"/>
  <c r="H19" i="9"/>
  <c r="E19" i="9" s="1"/>
  <c r="B19" i="9" s="1"/>
  <c r="G315" i="9"/>
  <c r="E315" i="9" s="1"/>
  <c r="D1436" i="1"/>
  <c r="G1436" i="1" s="1"/>
  <c r="H1235" i="1"/>
  <c r="G1048" i="1"/>
  <c r="H1048" i="1"/>
  <c r="I28" i="3"/>
  <c r="D1435" i="1"/>
  <c r="F213" i="9"/>
  <c r="B213" i="9" s="1"/>
  <c r="F114" i="6"/>
  <c r="H27" i="3"/>
  <c r="C1408" i="1"/>
  <c r="G310" i="9"/>
  <c r="E310" i="9" s="1"/>
  <c r="B310" i="9" s="1"/>
  <c r="F206" i="5"/>
  <c r="D176" i="5"/>
  <c r="C1183" i="1"/>
  <c r="F134" i="5"/>
  <c r="C1112" i="1"/>
  <c r="E298" i="4"/>
  <c r="D306" i="1"/>
  <c r="F44" i="4"/>
  <c r="C40" i="1"/>
  <c r="E7" i="5"/>
  <c r="F7" i="5" s="1"/>
  <c r="D990" i="1"/>
  <c r="F643" i="4"/>
  <c r="C637" i="1"/>
  <c r="I22" i="3"/>
  <c r="D1153" i="1"/>
  <c r="E528" i="4"/>
  <c r="F580" i="4"/>
  <c r="C574" i="1"/>
  <c r="F215" i="4"/>
  <c r="C211" i="1"/>
  <c r="E420" i="4"/>
  <c r="I1443" i="1"/>
  <c r="F50" i="4"/>
  <c r="C46" i="1"/>
  <c r="I1449" i="1"/>
  <c r="F89" i="6"/>
  <c r="C1383" i="1"/>
  <c r="K1450" i="9"/>
  <c r="G313" i="9"/>
  <c r="E313" i="9" s="1"/>
  <c r="B313" i="9" s="1"/>
  <c r="I34" i="3"/>
  <c r="C1517" i="1"/>
  <c r="E237" i="5"/>
  <c r="D1215" i="1"/>
  <c r="I21" i="3"/>
  <c r="D1046" i="1"/>
  <c r="F196" i="4"/>
  <c r="C192" i="1"/>
  <c r="F238" i="5"/>
  <c r="D237" i="5"/>
  <c r="C1215" i="1"/>
  <c r="D6" i="5"/>
  <c r="H20" i="3"/>
  <c r="C985" i="1"/>
  <c r="F298" i="4"/>
  <c r="D407" i="4"/>
  <c r="C293" i="1"/>
  <c r="I1468" i="1"/>
  <c r="I1457" i="1"/>
  <c r="F421" i="4"/>
  <c r="D420" i="4"/>
  <c r="C415" i="1"/>
  <c r="F163" i="4"/>
  <c r="C159" i="1"/>
  <c r="E151" i="4"/>
  <c r="I25" i="3"/>
  <c r="D1329" i="1"/>
  <c r="B312" i="9"/>
  <c r="D408" i="4"/>
  <c r="C345" i="1"/>
  <c r="G21" i="9"/>
  <c r="H21" i="9"/>
  <c r="D151" i="4"/>
  <c r="F152" i="4"/>
  <c r="C148" i="1"/>
  <c r="F118" i="5"/>
  <c r="C1096" i="1"/>
  <c r="G248" i="1"/>
  <c r="H248" i="1"/>
  <c r="G587" i="1"/>
  <c r="H587" i="1"/>
  <c r="F363" i="4"/>
  <c r="C358" i="1"/>
  <c r="F515" i="4"/>
  <c r="C509" i="1"/>
  <c r="E412" i="4"/>
  <c r="I16" i="3"/>
  <c r="D2" i="1"/>
  <c r="F35" i="6"/>
  <c r="H25" i="3"/>
  <c r="C1329" i="1"/>
  <c r="D68" i="5"/>
  <c r="I1439" i="1"/>
  <c r="I1464" i="1"/>
  <c r="I1442" i="1"/>
  <c r="I1474" i="1"/>
  <c r="E166" i="9"/>
  <c r="B166" i="9" s="1"/>
  <c r="E165" i="9"/>
  <c r="B165" i="9" s="1"/>
  <c r="F245" i="5"/>
  <c r="C1222" i="1"/>
  <c r="B315" i="9"/>
  <c r="E314" i="9"/>
  <c r="I10" i="3" s="1"/>
  <c r="G317" i="9"/>
  <c r="E317" i="9" s="1"/>
  <c r="F5" i="6"/>
  <c r="D141" i="6"/>
  <c r="H24" i="3"/>
  <c r="C1299" i="1"/>
  <c r="F12" i="5"/>
  <c r="E350" i="4"/>
  <c r="D346" i="1"/>
  <c r="F124" i="4"/>
  <c r="C120" i="1"/>
  <c r="F567" i="4"/>
  <c r="D528" i="4"/>
  <c r="C561" i="1"/>
  <c r="F133" i="4"/>
  <c r="C129" i="1"/>
  <c r="F311" i="4"/>
  <c r="C306" i="1"/>
  <c r="I1472" i="1"/>
  <c r="F484" i="4"/>
  <c r="C478" i="1"/>
  <c r="F644" i="4"/>
  <c r="C638" i="1"/>
  <c r="F7" i="4"/>
  <c r="D6" i="4"/>
  <c r="C3" i="1"/>
  <c r="I1459" i="1"/>
  <c r="I1441" i="1"/>
  <c r="H1436" i="1"/>
  <c r="H1518" i="1" l="1"/>
  <c r="G1518" i="1"/>
  <c r="E311" i="9"/>
  <c r="D412" i="4"/>
  <c r="F6" i="4"/>
  <c r="H16" i="3"/>
  <c r="C2" i="1"/>
  <c r="C403" i="1"/>
  <c r="G415" i="1"/>
  <c r="H415" i="1"/>
  <c r="I23" i="3"/>
  <c r="D1214" i="1"/>
  <c r="G46" i="1"/>
  <c r="H46" i="1"/>
  <c r="G211" i="1"/>
  <c r="H211" i="1"/>
  <c r="E636" i="4"/>
  <c r="D630" i="1" s="1"/>
  <c r="D522" i="1"/>
  <c r="G637" i="1"/>
  <c r="H637" i="1"/>
  <c r="G40" i="1"/>
  <c r="H40" i="1"/>
  <c r="G1112" i="1"/>
  <c r="H1112" i="1"/>
  <c r="G129" i="1"/>
  <c r="H129" i="1"/>
  <c r="E408" i="4"/>
  <c r="D403" i="1" s="1"/>
  <c r="D345" i="1"/>
  <c r="F141" i="6"/>
  <c r="H28" i="3"/>
  <c r="C1435" i="1"/>
  <c r="E639" i="4"/>
  <c r="D407" i="1"/>
  <c r="G358" i="1"/>
  <c r="H358" i="1"/>
  <c r="G148" i="1"/>
  <c r="H148" i="1"/>
  <c r="E21" i="9"/>
  <c r="E289" i="4"/>
  <c r="I17" i="3"/>
  <c r="D147" i="1"/>
  <c r="D635" i="4"/>
  <c r="F420" i="4"/>
  <c r="C414" i="1"/>
  <c r="F237" i="5"/>
  <c r="H23" i="3"/>
  <c r="C1214" i="1"/>
  <c r="H1517" i="1"/>
  <c r="G1517" i="1"/>
  <c r="H11" i="3"/>
  <c r="H1383" i="1"/>
  <c r="G1383" i="1"/>
  <c r="G478" i="1"/>
  <c r="H478" i="1"/>
  <c r="D636" i="4"/>
  <c r="F528" i="4"/>
  <c r="C522" i="1"/>
  <c r="H1329" i="1"/>
  <c r="G1329" i="1"/>
  <c r="G638" i="1"/>
  <c r="H638" i="1"/>
  <c r="G120" i="1"/>
  <c r="H120" i="1"/>
  <c r="H1222" i="1"/>
  <c r="G1222" i="1"/>
  <c r="G345" i="1"/>
  <c r="H345" i="1"/>
  <c r="G159" i="1"/>
  <c r="H159" i="1"/>
  <c r="F407" i="4"/>
  <c r="C402" i="1"/>
  <c r="C984" i="1"/>
  <c r="G574" i="1"/>
  <c r="H574" i="1"/>
  <c r="G990" i="1"/>
  <c r="H990" i="1"/>
  <c r="G1183" i="1"/>
  <c r="H1183" i="1"/>
  <c r="G1408" i="1"/>
  <c r="H1408" i="1"/>
  <c r="G3" i="1"/>
  <c r="H3" i="1"/>
  <c r="G306" i="1"/>
  <c r="H306" i="1"/>
  <c r="G561" i="1"/>
  <c r="H561" i="1"/>
  <c r="H9" i="3"/>
  <c r="H1299" i="1"/>
  <c r="G1299" i="1"/>
  <c r="E316" i="9"/>
  <c r="B317" i="9"/>
  <c r="F68" i="5"/>
  <c r="H21" i="3"/>
  <c r="C1046" i="1"/>
  <c r="G509" i="1"/>
  <c r="H509" i="1"/>
  <c r="G1096" i="1"/>
  <c r="H1096" i="1"/>
  <c r="D289" i="4"/>
  <c r="H17" i="3"/>
  <c r="F151" i="4"/>
  <c r="C147" i="1"/>
  <c r="F350" i="4"/>
  <c r="G192" i="1"/>
  <c r="H192" i="1"/>
  <c r="E635" i="4"/>
  <c r="D629" i="1" s="1"/>
  <c r="D414" i="1"/>
  <c r="E175" i="5"/>
  <c r="D1152" i="1" s="1"/>
  <c r="E6" i="5"/>
  <c r="I20" i="3"/>
  <c r="D985" i="1"/>
  <c r="G985" i="1" s="1"/>
  <c r="E407" i="4"/>
  <c r="D402" i="1" s="1"/>
  <c r="D293" i="1"/>
  <c r="H293" i="1" s="1"/>
  <c r="F176" i="5"/>
  <c r="D175" i="5"/>
  <c r="G278" i="9" s="1"/>
  <c r="H22" i="3"/>
  <c r="C1153" i="1"/>
  <c r="G346" i="1"/>
  <c r="H346" i="1"/>
  <c r="H1215" i="1"/>
  <c r="G1215" i="1"/>
  <c r="G1153" i="1" l="1"/>
  <c r="H1153" i="1"/>
  <c r="H278" i="9"/>
  <c r="E278" i="9" s="1"/>
  <c r="D984" i="1"/>
  <c r="H8" i="3" s="1"/>
  <c r="G402" i="1"/>
  <c r="H402" i="1"/>
  <c r="F636" i="4"/>
  <c r="C630" i="1"/>
  <c r="H1214" i="1"/>
  <c r="G1214" i="1"/>
  <c r="G293" i="1"/>
  <c r="H985" i="1"/>
  <c r="G403" i="1"/>
  <c r="H403" i="1"/>
  <c r="D291" i="4"/>
  <c r="F289" i="4"/>
  <c r="D413" i="4"/>
  <c r="C285" i="1"/>
  <c r="F6" i="5"/>
  <c r="N3" i="9"/>
  <c r="I11" i="3"/>
  <c r="G414" i="1"/>
  <c r="H414" i="1"/>
  <c r="F408" i="4"/>
  <c r="K3" i="9"/>
  <c r="I9" i="3"/>
  <c r="G147" i="1"/>
  <c r="H147" i="1"/>
  <c r="G1046" i="1"/>
  <c r="H1046" i="1"/>
  <c r="G522" i="1"/>
  <c r="H522" i="1"/>
  <c r="E413" i="4"/>
  <c r="E291" i="4"/>
  <c r="D287" i="1" s="1"/>
  <c r="D285" i="1"/>
  <c r="E290" i="4"/>
  <c r="D286" i="1" s="1"/>
  <c r="D633" i="1"/>
  <c r="G2" i="1"/>
  <c r="H2" i="1"/>
  <c r="D639" i="4"/>
  <c r="D414" i="4"/>
  <c r="F412" i="4"/>
  <c r="C407" i="1"/>
  <c r="F175" i="5"/>
  <c r="C1152" i="1"/>
  <c r="G284" i="9"/>
  <c r="E284" i="9" s="1"/>
  <c r="B284" i="9" s="1"/>
  <c r="F635" i="4"/>
  <c r="C629" i="1"/>
  <c r="B21" i="9"/>
  <c r="G1435" i="1"/>
  <c r="H1435" i="1"/>
  <c r="D290" i="4"/>
  <c r="G984" i="1" l="1"/>
  <c r="M3" i="9"/>
  <c r="G630" i="1"/>
  <c r="H630" i="1"/>
  <c r="H984" i="1"/>
  <c r="F291" i="4"/>
  <c r="C287" i="1"/>
  <c r="F290" i="4"/>
  <c r="C286" i="1"/>
  <c r="G1152" i="1"/>
  <c r="H1152" i="1"/>
  <c r="F414" i="4"/>
  <c r="C409" i="1"/>
  <c r="G629" i="1"/>
  <c r="H629" i="1"/>
  <c r="F639" i="4"/>
  <c r="C633" i="1"/>
  <c r="G285" i="1"/>
  <c r="H285" i="1"/>
  <c r="G407" i="1"/>
  <c r="H407" i="1"/>
  <c r="E640" i="4"/>
  <c r="E415" i="4"/>
  <c r="D410" i="1" s="1"/>
  <c r="D408" i="1"/>
  <c r="E414" i="4"/>
  <c r="D415" i="4"/>
  <c r="F413" i="4"/>
  <c r="D640" i="4"/>
  <c r="D641" i="4" s="1"/>
  <c r="C408" i="1"/>
  <c r="B278" i="9"/>
  <c r="E277" i="9"/>
  <c r="I8" i="3" s="1"/>
  <c r="F641" i="4" l="1"/>
  <c r="C635" i="1"/>
  <c r="G286" i="1"/>
  <c r="H286" i="1"/>
  <c r="D642" i="4"/>
  <c r="D645" i="4" s="1"/>
  <c r="F640" i="4"/>
  <c r="C634" i="1"/>
  <c r="F415" i="4"/>
  <c r="C410" i="1"/>
  <c r="E642" i="4"/>
  <c r="D634" i="1"/>
  <c r="E641" i="4"/>
  <c r="G287" i="1"/>
  <c r="H287" i="1"/>
  <c r="G408" i="1"/>
  <c r="H408" i="1"/>
  <c r="D409" i="1"/>
  <c r="G409" i="1" s="1"/>
  <c r="G633" i="1"/>
  <c r="H633" i="1"/>
  <c r="F645" i="4" l="1"/>
  <c r="H18" i="3"/>
  <c r="C639" i="1"/>
  <c r="G410" i="1"/>
  <c r="H410" i="1"/>
  <c r="H409" i="1"/>
  <c r="E645" i="4"/>
  <c r="G276" i="9" s="1"/>
  <c r="E276" i="9" s="1"/>
  <c r="B276" i="9" s="1"/>
  <c r="D635" i="1"/>
  <c r="G635" i="1" s="1"/>
  <c r="D646" i="4"/>
  <c r="F642" i="4"/>
  <c r="C636" i="1"/>
  <c r="G634" i="1"/>
  <c r="H634" i="1"/>
  <c r="E646" i="4"/>
  <c r="D636" i="1"/>
  <c r="H635" i="1" l="1"/>
  <c r="G636" i="1"/>
  <c r="H636" i="1"/>
  <c r="I18" i="3"/>
  <c r="D639" i="1"/>
  <c r="H7" i="3" s="1"/>
  <c r="I19" i="3"/>
  <c r="D640" i="1"/>
  <c r="F646" i="4"/>
  <c r="H19" i="3"/>
  <c r="C640" i="1"/>
  <c r="H639" i="1" l="1"/>
  <c r="G639" i="1"/>
  <c r="J3" i="9"/>
  <c r="G640" i="1"/>
  <c r="H640" i="1"/>
  <c r="M272" i="9" l="1"/>
  <c r="L272" i="9"/>
  <c r="H274" i="9"/>
  <c r="G274" i="9"/>
  <c r="H18" i="9"/>
  <c r="G18" i="9"/>
  <c r="I13" i="9"/>
  <c r="I7" i="9"/>
  <c r="K13" i="9"/>
  <c r="K6" i="9"/>
  <c r="J11" i="9"/>
  <c r="I17" i="9"/>
  <c r="J8" i="9"/>
  <c r="G15" i="9"/>
  <c r="K8" i="9"/>
  <c r="J13" i="9"/>
  <c r="J5" i="9"/>
  <c r="L16" i="9"/>
  <c r="G17" i="9"/>
  <c r="K9" i="9"/>
  <c r="L15" i="9"/>
  <c r="J7" i="9"/>
  <c r="I12" i="9"/>
  <c r="I9" i="9"/>
  <c r="H16" i="9"/>
  <c r="J9" i="9"/>
  <c r="H15" i="9"/>
  <c r="I6" i="9"/>
  <c r="K5" i="9"/>
  <c r="J10" i="9"/>
  <c r="M16" i="9"/>
  <c r="I8" i="9"/>
  <c r="M15" i="9"/>
  <c r="I5" i="9"/>
  <c r="K11" i="9"/>
  <c r="J17" i="9"/>
  <c r="J6" i="9"/>
  <c r="I11" i="9"/>
  <c r="H17" i="9"/>
  <c r="K10" i="9"/>
  <c r="G16" i="9"/>
  <c r="E16" i="9" s="1"/>
  <c r="K7" i="9"/>
  <c r="J12" i="9"/>
  <c r="K12" i="9"/>
  <c r="E10" i="9" l="1"/>
  <c r="B10" i="9" s="1"/>
  <c r="E5" i="9"/>
  <c r="B5" i="9" s="1"/>
  <c r="F15" i="9"/>
  <c r="E8" i="9"/>
  <c r="B8" i="9" s="1"/>
  <c r="E6" i="9"/>
  <c r="B6" i="9" s="1"/>
  <c r="E9" i="9"/>
  <c r="B9" i="9" s="1"/>
  <c r="E7" i="9"/>
  <c r="B7" i="9" s="1"/>
  <c r="E274" i="9"/>
  <c r="E12" i="9"/>
  <c r="B12" i="9" s="1"/>
  <c r="E17" i="9"/>
  <c r="B17" i="9" s="1"/>
  <c r="E13" i="9"/>
  <c r="B13" i="9" s="1"/>
  <c r="E11" i="9"/>
  <c r="B11" i="9" s="1"/>
  <c r="F16" i="9"/>
  <c r="B16" i="9" s="1"/>
  <c r="E15" i="9"/>
  <c r="E18" i="9"/>
  <c r="B18" i="9" s="1"/>
  <c r="F272" i="9"/>
  <c r="F14" i="9" l="1"/>
  <c r="B272" i="9"/>
  <c r="F20" i="9"/>
  <c r="E4" i="9"/>
  <c r="B15" i="9"/>
  <c r="E1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<sst xmlns="http://schemas.openxmlformats.org/spreadsheetml/2006/main" count="4369" uniqueCount="3421">
  <si>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</si>
  <si>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</si>
  <si>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</si>
  <si>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</si>
  <si>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</si>
  <si>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</si>
  <si>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</si>
  <si>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</si>
  <si>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</si>
  <si>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</si>
  <si>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</si>
  <si>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</si>
  <si>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</si>
  <si>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</si>
  <si>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</si>
  <si>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</si>
  <si>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</si>
  <si>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</si>
  <si>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</si>
  <si>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</si>
  <si>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</si>
  <si>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</si>
  <si>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</si>
  <si>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</si>
  <si>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</si>
  <si>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</si>
  <si>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</si>
  <si>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</si>
  <si>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</si>
  <si>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</si>
  <si>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</si>
  <si>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ZLATARU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</si>
  <si>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</si>
  <si>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</si>
  <si>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</si>
  <si>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</si>
  <si>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</si>
  <si>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</si>
  <si>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</si>
  <si>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</si>
  <si>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</si>
  <si>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</si>
  <si>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</si>
  <si>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</si>
  <si>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</si>
  <si>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</si>
  <si>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</si>
  <si>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</si>
  <si>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</si>
  <si>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4997 - OPĆINSKO DRŽAVNO ODVJETNIŠTVO U ZLATARU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</si>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</sst>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608809.37</v>
      </c>
      <c r="D2" s="6">
        <f>'PR-RAS'!E6</f>
        <v>777904.5</v>
      </c>
      <c r="E2" s="6">
        <v>0</v>
      </c>
      <c r="F2" s="6">
        <v>0</v>
      </c>
      <c r="G2" s="7">
        <f t="shared" ref="G2:G264" si="0">(B2/1000)*(C2*1+D2*2)</f>
        <v>2164.6183700000001</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303.07</v>
      </c>
      <c r="D120" s="1">
        <f>'PR-RAS'!E124</f>
        <v>276.82</v>
      </c>
      <c r="E120" s="1">
        <v>0</v>
      </c>
      <c r="F120" s="1">
        <v>0</v>
      </c>
      <c r="G120" s="2">
        <f t="shared" si="0"/>
        <v>101.94849000000001</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303.07</v>
      </c>
      <c r="D121" s="1">
        <f>'PR-RAS'!E125</f>
        <v>276.82</v>
      </c>
      <c r="E121" s="1">
        <v>0</v>
      </c>
      <c r="F121" s="1">
        <v>0</v>
      </c>
      <c r="G121" s="2">
        <f t="shared" si="0"/>
        <v>102.8052</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303.07</v>
      </c>
      <c r="D123" s="1">
        <f>'PR-RAS'!E127</f>
        <v>276.82</v>
      </c>
      <c r="E123" s="1">
        <v>0</v>
      </c>
      <c r="F123" s="1">
        <v>0</v>
      </c>
      <c r="G123" s="2">
        <f t="shared" si="0"/>
        <v>104.51862</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608506.30000000005</v>
      </c>
      <c r="D129" s="1">
        <f>'PR-RAS'!E133</f>
        <v>777627.68</v>
      </c>
      <c r="E129" s="1">
        <v>0</v>
      </c>
      <c r="F129" s="1">
        <v>0</v>
      </c>
      <c r="G129" s="2">
        <f t="shared" si="0"/>
        <v>276961.49248000002</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608506.30000000005</v>
      </c>
      <c r="D130" s="1">
        <f>'PR-RAS'!E134</f>
        <v>777627.68</v>
      </c>
      <c r="E130" s="1">
        <v>0</v>
      </c>
      <c r="F130" s="1">
        <v>0</v>
      </c>
      <c r="G130" s="2">
        <f t="shared" si="0"/>
        <v>279125.25414000003</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604531.62</v>
      </c>
      <c r="D131" s="1">
        <f>'PR-RAS'!E135</f>
        <v>759549.65</v>
      </c>
      <c r="E131" s="1">
        <v>0</v>
      </c>
      <c r="F131" s="1">
        <v>0</v>
      </c>
      <c r="G131" s="2">
        <f t="shared" si="0"/>
        <v>276072.0196</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3974.68</v>
      </c>
      <c r="D132" s="1">
        <f>'PR-RAS'!E136</f>
        <v>18078.03</v>
      </c>
      <c r="E132" s="1">
        <v>0</v>
      </c>
      <c r="F132" s="1">
        <v>0</v>
      </c>
      <c r="G132" s="2">
        <f t="shared" si="0"/>
        <v>5257.1269400000001</v>
      </c>
      <c r="H132" s="2">
        <f t="shared" si="1"/>
        <v>0.34999999999899956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620948.71000000008</v>
      </c>
      <c r="D147" s="1">
        <f>'PR-RAS'!E151</f>
        <v>747169.86</v>
      </c>
      <c r="E147" s="1">
        <v>0</v>
      </c>
      <c r="F147" s="1">
        <v>0</v>
      </c>
      <c r="G147" s="2">
        <f t="shared" si="0"/>
        <v>308832.11077999999</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456344.66000000003</v>
      </c>
      <c r="D148" s="1">
        <f>'PR-RAS'!E152</f>
        <v>596328.38</v>
      </c>
      <c r="E148" s="1">
        <v>0</v>
      </c>
      <c r="F148" s="1">
        <v>0</v>
      </c>
      <c r="G148" s="2">
        <f t="shared" si="0"/>
        <v>242403.20873999997</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382958.06</v>
      </c>
      <c r="D149" s="1">
        <f>'PR-RAS'!E153</f>
        <v>500421.34</v>
      </c>
      <c r="E149" s="1">
        <v>0</v>
      </c>
      <c r="F149" s="1">
        <v>0</v>
      </c>
      <c r="G149" s="2">
        <f t="shared" si="0"/>
        <v>204802.50951999999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382958.06</v>
      </c>
      <c r="D150" s="1">
        <f>'PR-RAS'!E154</f>
        <v>500421.34</v>
      </c>
      <c r="E150" s="1">
        <v>0</v>
      </c>
      <c r="F150" s="1">
        <v>0</v>
      </c>
      <c r="G150" s="2">
        <f t="shared" si="0"/>
        <v>206186.31026</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10198.530000000001</v>
      </c>
      <c r="D154" s="1">
        <f>'PR-RAS'!E158</f>
        <v>13337.57</v>
      </c>
      <c r="E154" s="1">
        <v>0</v>
      </c>
      <c r="F154" s="1">
        <v>0</v>
      </c>
      <c r="G154" s="2">
        <f t="shared" si="0"/>
        <v>5641.6715099999992</v>
      </c>
      <c r="H154" s="2">
        <f t="shared" si="1"/>
        <v>0.8999999999996362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63188.07</v>
      </c>
      <c r="D155" s="1">
        <f>'PR-RAS'!E159</f>
        <v>82569.47</v>
      </c>
      <c r="E155" s="1">
        <v>0</v>
      </c>
      <c r="F155" s="1">
        <v>0</v>
      </c>
      <c r="G155" s="2">
        <f t="shared" si="0"/>
        <v>35162.359539999998</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63188.07</v>
      </c>
      <c r="D157" s="1">
        <f>'PR-RAS'!E161</f>
        <v>82569.47</v>
      </c>
      <c r="E157" s="1">
        <v>0</v>
      </c>
      <c r="F157" s="1">
        <v>0</v>
      </c>
      <c r="G157" s="2">
        <f t="shared" si="0"/>
        <v>35619.013559999999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163927.44000000003</v>
      </c>
      <c r="D159" s="1">
        <f>'PR-RAS'!E163</f>
        <v>150064.75</v>
      </c>
      <c r="E159" s="1">
        <v>0</v>
      </c>
      <c r="F159" s="1">
        <v>0</v>
      </c>
      <c r="G159" s="2">
        <f t="shared" si="0"/>
        <v>73320.996520000015</v>
      </c>
      <c r="H159" s="2">
        <f t="shared" si="1"/>
        <v>0.69000000003143214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34320.83</v>
      </c>
      <c r="D160" s="1">
        <f>'PR-RAS'!E164</f>
        <v>41124.259999999995</v>
      </c>
      <c r="E160" s="1">
        <v>0</v>
      </c>
      <c r="F160" s="1">
        <v>0</v>
      </c>
      <c r="G160" s="2">
        <f t="shared" si="0"/>
        <v>18534.52665</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2021.66</v>
      </c>
      <c r="D161" s="1">
        <f>'PR-RAS'!E165</f>
        <v>5121.16</v>
      </c>
      <c r="E161" s="1">
        <v>0</v>
      </c>
      <c r="F161" s="1">
        <v>0</v>
      </c>
      <c r="G161" s="2">
        <f t="shared" si="0"/>
        <v>1962.2367999999999</v>
      </c>
      <c r="H161" s="2">
        <f t="shared" si="1"/>
        <v>0.49999999999977263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31610.07</v>
      </c>
      <c r="D162" s="1">
        <f>'PR-RAS'!E166</f>
        <v>35315.879999999997</v>
      </c>
      <c r="E162" s="1">
        <v>0</v>
      </c>
      <c r="F162" s="1">
        <v>0</v>
      </c>
      <c r="G162" s="2">
        <f t="shared" si="0"/>
        <v>16460.93463</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339.11</v>
      </c>
      <c r="D163" s="1">
        <f>'PR-RAS'!E167</f>
        <v>409.18</v>
      </c>
      <c r="E163" s="1">
        <v>0</v>
      </c>
      <c r="F163" s="1">
        <v>0</v>
      </c>
      <c r="G163" s="2">
        <f t="shared" si="0"/>
        <v>187.51014000000001</v>
      </c>
      <c r="H163" s="2">
        <f t="shared" si="1"/>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349.99</v>
      </c>
      <c r="D164" s="1">
        <f>'PR-RAS'!E168</f>
        <v>278.04000000000002</v>
      </c>
      <c r="E164" s="1">
        <v>0</v>
      </c>
      <c r="F164" s="1">
        <v>0</v>
      </c>
      <c r="G164" s="2">
        <f t="shared" si="0"/>
        <v>147.68941000000001</v>
      </c>
      <c r="H164" s="2">
        <f t="shared" si="1"/>
        <v>5.0000000000011369E-2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13477.9</v>
      </c>
      <c r="D165" s="1">
        <f>'PR-RAS'!E169</f>
        <v>13318.600000000002</v>
      </c>
      <c r="E165" s="1">
        <v>0</v>
      </c>
      <c r="F165" s="1">
        <v>0</v>
      </c>
      <c r="G165" s="2">
        <f t="shared" si="0"/>
        <v>6578.876400000001</v>
      </c>
      <c r="H165" s="2">
        <f t="shared" si="1"/>
        <v>0.49999999999818101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10636.55</v>
      </c>
      <c r="D166" s="1">
        <f>'PR-RAS'!E170</f>
        <v>10631.12</v>
      </c>
      <c r="E166" s="1">
        <v>0</v>
      </c>
      <c r="F166" s="1">
        <v>0</v>
      </c>
      <c r="G166" s="2">
        <f t="shared" si="0"/>
        <v>5263.3003500000004</v>
      </c>
      <c r="H166" s="2">
        <f t="shared" si="1"/>
        <v>0.57000000000152795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998.03</v>
      </c>
      <c r="D168" s="1">
        <f>'PR-RAS'!E172</f>
        <v>823.03</v>
      </c>
      <c r="E168" s="1">
        <v>0</v>
      </c>
      <c r="F168" s="1">
        <v>0</v>
      </c>
      <c r="G168" s="2">
        <f t="shared" si="0"/>
        <v>441.56303000000003</v>
      </c>
      <c r="H168" s="2">
        <f t="shared" si="1"/>
        <v>5.999999999994543E-2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1644.16</v>
      </c>
      <c r="D170" s="1">
        <f>'PR-RAS'!E174</f>
        <v>1665.95</v>
      </c>
      <c r="E170" s="1">
        <v>0</v>
      </c>
      <c r="F170" s="1">
        <v>0</v>
      </c>
      <c r="G170" s="2">
        <f t="shared" si="0"/>
        <v>840.95414000000017</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199.16</v>
      </c>
      <c r="D172" s="1">
        <f>'PR-RAS'!E176</f>
        <v>198.5</v>
      </c>
      <c r="E172" s="1">
        <v>0</v>
      </c>
      <c r="F172" s="1">
        <v>0</v>
      </c>
      <c r="G172" s="2">
        <f t="shared" si="0"/>
        <v>101.94336</v>
      </c>
      <c r="H172" s="2">
        <f t="shared" si="1"/>
        <v>0.65999999999999659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115420.82</v>
      </c>
      <c r="D173" s="1">
        <f>'PR-RAS'!E177</f>
        <v>94624.77</v>
      </c>
      <c r="E173" s="1">
        <v>0</v>
      </c>
      <c r="F173" s="1">
        <v>0</v>
      </c>
      <c r="G173" s="2">
        <f t="shared" si="0"/>
        <v>52403.301919999991</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13993.25</v>
      </c>
      <c r="D174" s="1">
        <f>'PR-RAS'!E178</f>
        <v>14358.21</v>
      </c>
      <c r="E174" s="1">
        <v>0</v>
      </c>
      <c r="F174" s="1">
        <v>0</v>
      </c>
      <c r="G174" s="2">
        <f t="shared" si="0"/>
        <v>7388.7729099999988</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2294.85</v>
      </c>
      <c r="D175" s="1">
        <f>'PR-RAS'!E179</f>
        <v>968.98</v>
      </c>
      <c r="E175" s="1">
        <v>0</v>
      </c>
      <c r="F175" s="1">
        <v>0</v>
      </c>
      <c r="G175" s="2">
        <f t="shared" si="0"/>
        <v>736.50893999999982</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2037.13</v>
      </c>
      <c r="D176" s="1">
        <f>'PR-RAS'!E180</f>
        <v>2848.4</v>
      </c>
      <c r="E176" s="1">
        <v>0</v>
      </c>
      <c r="F176" s="1">
        <v>0</v>
      </c>
      <c r="G176" s="2">
        <f t="shared" si="0"/>
        <v>1353.4377500000001</v>
      </c>
      <c r="H176" s="2">
        <f t="shared" si="1"/>
        <v>0.53000000000020009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1546.01</v>
      </c>
      <c r="D177" s="1">
        <f>'PR-RAS'!E181</f>
        <v>904.95</v>
      </c>
      <c r="E177" s="1">
        <v>0</v>
      </c>
      <c r="F177" s="1">
        <v>0</v>
      </c>
      <c r="G177" s="2">
        <f t="shared" si="0"/>
        <v>590.64015999999992</v>
      </c>
      <c r="H177" s="2">
        <f t="shared" si="1"/>
        <v>5.999999999994543E-2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3062.29</v>
      </c>
      <c r="D178" s="1">
        <f>'PR-RAS'!E182</f>
        <v>1964.37</v>
      </c>
      <c r="E178" s="1">
        <v>0</v>
      </c>
      <c r="F178" s="1">
        <v>0</v>
      </c>
      <c r="G178" s="2">
        <f t="shared" si="0"/>
        <v>1237.4123099999999</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3532.77</v>
      </c>
      <c r="D179" s="1">
        <f>'PR-RAS'!E183</f>
        <v>92.86</v>
      </c>
      <c r="E179" s="1">
        <v>0</v>
      </c>
      <c r="F179" s="1">
        <v>0</v>
      </c>
      <c r="G179" s="2">
        <f t="shared" si="0"/>
        <v>661.89121999999998</v>
      </c>
      <c r="H179" s="2">
        <f t="shared" si="1"/>
        <v>0.37000000000001876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88740.74</v>
      </c>
      <c r="D180" s="1">
        <f>'PR-RAS'!E184</f>
        <v>73145.72</v>
      </c>
      <c r="E180" s="1">
        <v>0</v>
      </c>
      <c r="F180" s="1">
        <v>0</v>
      </c>
      <c r="G180" s="2">
        <f t="shared" si="0"/>
        <v>42070.760219999996</v>
      </c>
      <c r="H180" s="2">
        <f t="shared" si="1"/>
        <v>0.53999999999359716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193.87</v>
      </c>
      <c r="D182" s="1">
        <f>'PR-RAS'!E186</f>
        <v>321.36</v>
      </c>
      <c r="E182" s="1">
        <v>0</v>
      </c>
      <c r="F182" s="1">
        <v>0</v>
      </c>
      <c r="G182" s="2">
        <f t="shared" si="0"/>
        <v>151.42278999999999</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96.07</v>
      </c>
      <c r="D183" s="1">
        <f>'PR-RAS'!E187</f>
        <v>55.12</v>
      </c>
      <c r="E183" s="1">
        <v>0</v>
      </c>
      <c r="F183" s="1">
        <v>0</v>
      </c>
      <c r="G183" s="2">
        <f t="shared" si="0"/>
        <v>37.54842</v>
      </c>
      <c r="H183" s="2">
        <f t="shared" si="1"/>
        <v>0.18999999999999062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611.82000000000005</v>
      </c>
      <c r="D184" s="1">
        <f>'PR-RAS'!E188</f>
        <v>942</v>
      </c>
      <c r="E184" s="1">
        <v>0</v>
      </c>
      <c r="F184" s="1">
        <v>0</v>
      </c>
      <c r="G184" s="2">
        <f t="shared" si="0"/>
        <v>456.73506000000003</v>
      </c>
      <c r="H184" s="2">
        <f t="shared" si="1"/>
        <v>0.17999999999994998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360.05</v>
      </c>
      <c r="D186" s="1">
        <f>'PR-RAS'!E190</f>
        <v>344.29</v>
      </c>
      <c r="E186" s="1">
        <v>0</v>
      </c>
      <c r="F186" s="1">
        <v>0</v>
      </c>
      <c r="G186" s="2">
        <f t="shared" si="0"/>
        <v>193.99655000000001</v>
      </c>
      <c r="H186" s="2">
        <f t="shared" si="1"/>
        <v>0.34000000000003183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131.4</v>
      </c>
      <c r="D187" s="1">
        <f>'PR-RAS'!E191</f>
        <v>207</v>
      </c>
      <c r="E187" s="1">
        <v>0</v>
      </c>
      <c r="F187" s="1">
        <v>0</v>
      </c>
      <c r="G187" s="2">
        <f t="shared" si="0"/>
        <v>101.4444</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4.6500000000000004</v>
      </c>
      <c r="D189" s="1">
        <f>'PR-RAS'!E193</f>
        <v>0</v>
      </c>
      <c r="E189" s="1">
        <v>0</v>
      </c>
      <c r="F189" s="1">
        <v>0</v>
      </c>
      <c r="G189" s="2">
        <f t="shared" si="0"/>
        <v>0.87420000000000009</v>
      </c>
      <c r="H189" s="2">
        <f t="shared" si="1"/>
        <v>0.34999999999999964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115.72</v>
      </c>
      <c r="D191" s="1">
        <f>'PR-RAS'!E195</f>
        <v>390.71</v>
      </c>
      <c r="E191" s="1">
        <v>0</v>
      </c>
      <c r="F191" s="1">
        <v>0</v>
      </c>
      <c r="G191" s="2">
        <f t="shared" si="0"/>
        <v>170.45660000000001</v>
      </c>
      <c r="H191" s="2">
        <f t="shared" si="1"/>
        <v>0.5700000000000216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676.61</v>
      </c>
      <c r="D192" s="1">
        <f>'PR-RAS'!E196</f>
        <v>776.7299999999999</v>
      </c>
      <c r="E192" s="1">
        <v>0</v>
      </c>
      <c r="F192" s="1">
        <v>0</v>
      </c>
      <c r="G192" s="2">
        <f t="shared" si="0"/>
        <v>425.94336999999996</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366.72</v>
      </c>
      <c r="D198" s="1">
        <f>'PR-RAS'!E202</f>
        <v>216.17</v>
      </c>
      <c r="E198" s="1">
        <v>0</v>
      </c>
      <c r="F198" s="1">
        <v>0</v>
      </c>
      <c r="G198" s="2">
        <f t="shared" si="0"/>
        <v>157.41481999999999</v>
      </c>
      <c r="H198" s="2">
        <f t="shared" si="1"/>
        <v>0.44999999999996021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366.72</v>
      </c>
      <c r="D204" s="1">
        <f>'PR-RAS'!E208</f>
        <v>216.17</v>
      </c>
      <c r="E204" s="1">
        <v>0</v>
      </c>
      <c r="F204" s="1">
        <v>0</v>
      </c>
      <c r="G204" s="2">
        <f t="shared" si="0"/>
        <v>162.20918</v>
      </c>
      <c r="H204" s="2">
        <f t="shared" si="1"/>
        <v>0.44999999999996021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309.89</v>
      </c>
      <c r="D206" s="1">
        <f>'PR-RAS'!E210</f>
        <v>560.55999999999995</v>
      </c>
      <c r="E206" s="1">
        <v>0</v>
      </c>
      <c r="F206" s="1">
        <v>0</v>
      </c>
      <c r="G206" s="2">
        <f t="shared" si="0"/>
        <v>293.35704999999996</v>
      </c>
      <c r="H206" s="2">
        <f t="shared" si="1"/>
        <v>0.55000000000006821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309.89</v>
      </c>
      <c r="D207" s="1">
        <f>'PR-RAS'!E211</f>
        <v>560.55999999999995</v>
      </c>
      <c r="E207" s="1">
        <v>0</v>
      </c>
      <c r="F207" s="1">
        <v>0</v>
      </c>
      <c r="G207" s="2">
        <f t="shared" si="0"/>
        <v>294.78805999999992</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620948.71000000008</v>
      </c>
      <c r="D285" s="1">
        <f>'PR-RAS'!E289</f>
        <v>747169.86</v>
      </c>
      <c r="E285" s="1">
        <v>0</v>
      </c>
      <c r="F285" s="1">
        <v>0</v>
      </c>
      <c r="G285" s="2">
        <f t="shared" si="8"/>
        <v>600741.91411999997</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30734.640000000014</v>
      </c>
      <c r="E286" s="1">
        <v>0</v>
      </c>
      <c r="F286" s="1">
        <v>0</v>
      </c>
      <c r="G286" s="2">
        <f t="shared" si="8"/>
        <v>17518.744800000008</v>
      </c>
      <c r="H286" s="2">
        <f t="shared" si="9"/>
        <v>0.35999999998603016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12139.340000000084</v>
      </c>
      <c r="D287" s="1">
        <f>'PR-RAS'!E291</f>
        <v>0</v>
      </c>
      <c r="E287" s="1">
        <v>0</v>
      </c>
      <c r="F287" s="1">
        <v>0</v>
      </c>
      <c r="G287" s="2">
        <f t="shared" si="8"/>
        <v>3471.8512400000236</v>
      </c>
      <c r="H287" s="2">
        <f t="shared" si="9"/>
        <v>0.34000000008381903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570.13</v>
      </c>
      <c r="D289" s="1">
        <f>'PR-RAS'!E293</f>
        <v>16771.080000000002</v>
      </c>
      <c r="E289" s="1">
        <v>0</v>
      </c>
      <c r="F289" s="1">
        <v>0</v>
      </c>
      <c r="G289" s="2">
        <f t="shared" si="8"/>
        <v>9824.3395199999995</v>
      </c>
      <c r="H289" s="2">
        <f t="shared" si="9"/>
        <v>0.21000000000174168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115.97</v>
      </c>
      <c r="D345" s="1">
        <f>'PR-RAS'!E350</f>
        <v>10602.72</v>
      </c>
      <c r="E345" s="1">
        <v>0</v>
      </c>
      <c r="F345" s="1">
        <v>0</v>
      </c>
      <c r="G345" s="2">
        <f t="shared" si="8"/>
        <v>7334.5650399999995</v>
      </c>
      <c r="H345" s="2">
        <f t="shared" si="9"/>
        <v>0.31000000000065597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115.97</v>
      </c>
      <c r="D358" s="1">
        <f>'PR-RAS'!E363</f>
        <v>315.97000000000003</v>
      </c>
      <c r="E358" s="1">
        <v>0</v>
      </c>
      <c r="F358" s="1">
        <v>0</v>
      </c>
      <c r="G358" s="2">
        <f t="shared" si="8"/>
        <v>267.00387000000001</v>
      </c>
      <c r="H358" s="2">
        <f t="shared" si="9"/>
        <v>5.9999999999973852E-2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115.97</v>
      </c>
      <c r="D364" s="1">
        <f>'PR-RAS'!E369</f>
        <v>315.97000000000003</v>
      </c>
      <c r="E364" s="1">
        <v>0</v>
      </c>
      <c r="F364" s="1">
        <v>0</v>
      </c>
      <c r="G364" s="2">
        <f t="shared" si="8"/>
        <v>271.49133</v>
      </c>
      <c r="H364" s="2">
        <f t="shared" si="9"/>
        <v>5.9999999999973852E-2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315.97000000000003</v>
      </c>
      <c r="E365" s="1">
        <v>0</v>
      </c>
      <c r="F365" s="1">
        <v>0</v>
      </c>
      <c r="G365" s="2">
        <f t="shared" si="8"/>
        <v>230.02616</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115.97</v>
      </c>
      <c r="D367" s="1">
        <f>'PR-RAS'!E372</f>
        <v>0</v>
      </c>
      <c r="E367" s="1">
        <v>0</v>
      </c>
      <c r="F367" s="1">
        <v>0</v>
      </c>
      <c r="G367" s="2">
        <f t="shared" si="8"/>
        <v>42.44502</v>
      </c>
      <c r="H367" s="2">
        <f t="shared" si="9"/>
        <v>3.0000000000001137E-2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10286.75</v>
      </c>
      <c r="E397" s="1">
        <v>0</v>
      </c>
      <c r="F397" s="1">
        <v>0</v>
      </c>
      <c r="G397" s="2">
        <f t="shared" si="8"/>
        <v>8147.1060000000007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10286.75</v>
      </c>
      <c r="E398" s="1">
        <v>0</v>
      </c>
      <c r="F398" s="1">
        <v>0</v>
      </c>
      <c r="G398" s="2">
        <f t="shared" si="8"/>
        <v>8167.6795000000002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115.97</v>
      </c>
      <c r="D403" s="1">
        <f>'PR-RAS'!E408</f>
        <v>10602.72</v>
      </c>
      <c r="E403" s="1">
        <v>0</v>
      </c>
      <c r="F403" s="1">
        <v>0</v>
      </c>
      <c r="G403" s="2">
        <f t="shared" si="8"/>
        <v>8571.2068200000012</v>
      </c>
      <c r="H403" s="2">
        <f t="shared" si="9"/>
        <v>0.31000000000065597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608809.37</v>
      </c>
      <c r="D407" s="1">
        <f>'PR-RAS'!E412</f>
        <v>777904.5</v>
      </c>
      <c r="E407" s="1">
        <v>0</v>
      </c>
      <c r="F407" s="1">
        <v>0</v>
      </c>
      <c r="G407" s="2">
        <f t="shared" si="8"/>
        <v>878835.05822000012</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621064.68000000005</v>
      </c>
      <c r="D408" s="1">
        <f>'PR-RAS'!E413</f>
        <v>757772.58</v>
      </c>
      <c r="E408" s="1">
        <v>0</v>
      </c>
      <c r="F408" s="1">
        <v>0</v>
      </c>
      <c r="G408" s="2">
        <f t="shared" si="8"/>
        <v>869600.20487999986</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20131.920000000042</v>
      </c>
      <c r="E409" s="1">
        <v>0</v>
      </c>
      <c r="F409" s="1">
        <v>0</v>
      </c>
      <c r="G409" s="2">
        <f t="shared" si="8"/>
        <v>16427.646720000033</v>
      </c>
      <c r="H409" s="2">
        <f t="shared" si="9"/>
        <v>7.9999999958090484E-2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12255.310000000056</v>
      </c>
      <c r="D410" s="1">
        <f>'PR-RAS'!E415</f>
        <v>0</v>
      </c>
      <c r="E410" s="1">
        <v>0</v>
      </c>
      <c r="F410" s="1">
        <v>0</v>
      </c>
      <c r="G410" s="2">
        <f t="shared" si="8"/>
        <v>5012.4217900000222</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570.13</v>
      </c>
      <c r="D412" s="1">
        <f>'PR-RAS'!E417</f>
        <v>16771.080000000002</v>
      </c>
      <c r="E412" s="1">
        <v>0</v>
      </c>
      <c r="F412" s="1">
        <v>0</v>
      </c>
      <c r="G412" s="2">
        <f t="shared" si="8"/>
        <v>14020.151189999999</v>
      </c>
      <c r="H412" s="2">
        <f t="shared" si="9"/>
        <v>0.21000000000174168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3945.64</v>
      </c>
      <c r="D522" s="1">
        <f>'PR-RAS'!E528</f>
        <v>4096.03</v>
      </c>
      <c r="E522" s="1">
        <v>0</v>
      </c>
      <c r="F522" s="1">
        <v>0</v>
      </c>
      <c r="G522" s="2">
        <f t="shared" ref="G522:G809" si="10">(B522/1000)*(C522*1+D522*2)</f>
        <v>6323.7416999999996</v>
      </c>
      <c r="H522" s="2">
        <f t="shared" ref="H522:H809" si="11">ABS(C522-ROUND(C522,0))+ABS(D522-ROUND(D522,0))</f>
        <v>0.38999999999987267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3945.64</v>
      </c>
      <c r="D587" s="1">
        <f>'PR-RAS'!E593</f>
        <v>4096.03</v>
      </c>
      <c r="E587" s="1">
        <v>0</v>
      </c>
      <c r="F587" s="1">
        <v>0</v>
      </c>
      <c r="G587" s="2">
        <f t="shared" si="10"/>
        <v>7112.6921999999986</v>
      </c>
      <c r="H587" s="2">
        <f t="shared" si="11"/>
        <v>0.38999999999987267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3945.64</v>
      </c>
      <c r="D599" s="1">
        <f>'PR-RAS'!E605</f>
        <v>4096.03</v>
      </c>
      <c r="E599" s="1">
        <v>0</v>
      </c>
      <c r="F599" s="1">
        <v>0</v>
      </c>
      <c r="G599" s="2">
        <f t="shared" si="10"/>
        <v>7258.3445999999994</v>
      </c>
      <c r="H599" s="2">
        <f t="shared" si="11"/>
        <v>0.38999999999987267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3945.64</v>
      </c>
      <c r="D600" s="1">
        <f>'PR-RAS'!E606</f>
        <v>4096.03</v>
      </c>
      <c r="E600" s="1">
        <v>0</v>
      </c>
      <c r="F600" s="1">
        <v>0</v>
      </c>
      <c r="G600" s="2">
        <f t="shared" si="10"/>
        <v>7270.4822999999988</v>
      </c>
      <c r="H600" s="2">
        <f t="shared" si="11"/>
        <v>0.38999999999987267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3945.64</v>
      </c>
      <c r="D630" s="1">
        <f>'PR-RAS'!E636</f>
        <v>4096.03</v>
      </c>
      <c r="E630" s="1">
        <v>0</v>
      </c>
      <c r="F630" s="1">
        <v>0</v>
      </c>
      <c r="G630" s="2">
        <f t="shared" si="10"/>
        <v>7634.6132999999991</v>
      </c>
      <c r="H630" s="2">
        <f t="shared" si="11"/>
        <v>0.38999999999987267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608809.37</v>
      </c>
      <c r="D633" s="1">
        <f>'PR-RAS'!E639</f>
        <v>777904.5</v>
      </c>
      <c r="E633" s="1">
        <v>0</v>
      </c>
      <c r="F633" s="1">
        <v>0</v>
      </c>
      <c r="G633" s="2">
        <f t="shared" si="10"/>
        <v>1368038.80984</v>
      </c>
      <c r="H633" s="2">
        <f t="shared" si="11"/>
        <v>0.86999999999534339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625010.32000000007</v>
      </c>
      <c r="D634" s="1">
        <f>'PR-RAS'!E640</f>
        <v>761868.61</v>
      </c>
      <c r="E634" s="1">
        <v>0</v>
      </c>
      <c r="F634" s="1">
        <v>0</v>
      </c>
      <c r="G634" s="2">
        <f t="shared" si="10"/>
        <v>1360157.19282</v>
      </c>
      <c r="H634" s="2">
        <f t="shared" si="11"/>
        <v>0.71000000007916242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16035.890000000014</v>
      </c>
      <c r="E635" s="1">
        <v>0</v>
      </c>
      <c r="F635" s="1">
        <v>0</v>
      </c>
      <c r="G635" s="2">
        <f t="shared" si="10"/>
        <v>20333.508520000018</v>
      </c>
      <c r="H635" s="2">
        <f t="shared" si="11"/>
        <v>0.10999999998603016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16200.95000000007</v>
      </c>
      <c r="D636" s="1">
        <f>'PR-RAS'!E642</f>
        <v>0</v>
      </c>
      <c r="E636" s="1">
        <v>0</v>
      </c>
      <c r="F636" s="1">
        <v>0</v>
      </c>
      <c r="G636" s="2">
        <f t="shared" si="10"/>
        <v>10287.603250000044</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570.13</v>
      </c>
      <c r="D638" s="1">
        <f>'PR-RAS'!E644</f>
        <v>16771.080000000002</v>
      </c>
      <c r="E638" s="1">
        <v>0</v>
      </c>
      <c r="F638" s="1">
        <v>0</v>
      </c>
      <c r="G638" s="2">
        <f t="shared" si="10"/>
        <v>21729.528730000002</v>
      </c>
      <c r="H638" s="2">
        <f t="shared" si="11"/>
        <v>0.21000000000174168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16771.080000000071</v>
      </c>
      <c r="D640" s="1">
        <f>'PR-RAS'!E646</f>
        <v>735.18999999998778</v>
      </c>
      <c r="E640" s="1">
        <v>0</v>
      </c>
      <c r="F640" s="1">
        <v>0</v>
      </c>
      <c r="G640" s="2">
        <f t="shared" si="10"/>
        <v>11656.29294000003</v>
      </c>
      <c r="H640" s="2">
        <f t="shared" si="11"/>
        <v>0.27000000005864422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42241.29</v>
      </c>
      <c r="D641" s="1">
        <f>'PR-RAS'!E647</f>
        <v>65083.98</v>
      </c>
      <c r="E641" s="1">
        <v>0</v>
      </c>
      <c r="F641" s="1">
        <v>0</v>
      </c>
      <c r="G641" s="2">
        <f t="shared" si="10"/>
        <v>110341.92</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7612.17</v>
      </c>
      <c r="D642" s="1">
        <f>'PR-RAS'!E649</f>
        <v>11122.94</v>
      </c>
      <c r="E642" s="1">
        <v>0</v>
      </c>
      <c r="F642" s="1">
        <v>0</v>
      </c>
      <c r="G642" s="2">
        <f t="shared" si="10"/>
        <v>19139.010050000001</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37208.019999999997</v>
      </c>
      <c r="D643" s="1">
        <f>'PR-RAS'!E650</f>
        <v>91661.92</v>
      </c>
      <c r="E643" s="1">
        <v>0</v>
      </c>
      <c r="F643" s="1">
        <v>0</v>
      </c>
      <c r="G643" s="2">
        <f t="shared" si="10"/>
        <v>141581.45411999998</v>
      </c>
      <c r="H643" s="2">
        <f t="shared" si="11"/>
        <v>9.9999999998544808E-2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33697.25</v>
      </c>
      <c r="D644" s="1">
        <f>'PR-RAS'!E651</f>
        <v>81245.820000000007</v>
      </c>
      <c r="E644" s="1">
        <v>0</v>
      </c>
      <c r="F644" s="1">
        <v>0</v>
      </c>
      <c r="G644" s="2">
        <f t="shared" si="10"/>
        <v>126149.45627000001</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11122.939999999995</v>
      </c>
      <c r="D645" s="1">
        <f>'PR-RAS'!E652</f>
        <v>21539.039999999994</v>
      </c>
      <c r="E645" s="1">
        <v>0</v>
      </c>
      <c r="F645" s="1">
        <v>0</v>
      </c>
      <c r="G645" s="2">
        <f t="shared" si="10"/>
        <v>34905.456879999991</v>
      </c>
      <c r="H645" s="2">
        <f t="shared" si="11"/>
        <v>9.9999999998544808E-2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24</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28477.82</v>
      </c>
      <c r="D711" s="1">
        <f>'PR-RAS'!E718</f>
        <v>31838.79</v>
      </c>
      <c r="E711" s="1">
        <v>0</v>
      </c>
      <c r="F711" s="1">
        <v>0</v>
      </c>
      <c r="G711" s="2">
        <f t="shared" si="10"/>
        <v>65430.333999999995</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3123.32</v>
      </c>
      <c r="D713" s="1">
        <f>'PR-RAS'!E720</f>
        <v>92.86</v>
      </c>
      <c r="E713" s="1">
        <v>0</v>
      </c>
      <c r="F713" s="1">
        <v>0</v>
      </c>
      <c r="G713" s="2">
        <f t="shared" si="10"/>
        <v>2356.0364799999998</v>
      </c>
      <c r="H713" s="2">
        <f t="shared" si="11"/>
        <v>0.46000000000016428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14649.9</v>
      </c>
      <c r="D716" s="1">
        <f>'PR-RAS'!E723</f>
        <v>11856.38</v>
      </c>
      <c r="E716" s="1">
        <v>0</v>
      </c>
      <c r="F716" s="1">
        <v>0</v>
      </c>
      <c r="G716" s="2">
        <f t="shared" si="10"/>
        <v>27429.301899999995</v>
      </c>
      <c r="H716" s="2">
        <f t="shared" si="11"/>
        <v>0.47999999999956344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366.72</v>
      </c>
      <c r="D741" s="1">
        <f>'PR-RAS'!E748</f>
        <v>216.17</v>
      </c>
      <c r="E741" s="1">
        <v>0</v>
      </c>
      <c r="F741" s="1">
        <v>0</v>
      </c>
      <c r="G741" s="2">
        <f t="shared" si="10"/>
        <v>591.30439999999999</v>
      </c>
      <c r="H741" s="2">
        <f t="shared" si="11"/>
        <v>0.44999999999996021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3945.64</v>
      </c>
      <c r="D948" s="1">
        <f>'PR-RAS'!E955</f>
        <v>4096.03</v>
      </c>
      <c r="E948" s="1">
        <v>0</v>
      </c>
      <c r="F948" s="1">
        <v>0</v>
      </c>
      <c r="G948" s="2">
        <f t="shared" si="18"/>
        <v>11494.401899999999</v>
      </c>
      <c r="H948" s="2">
        <f t="shared" si="19"/>
        <v>0.38999999999987267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75710.760000000009</v>
      </c>
      <c r="D984" s="6">
        <f>BILANCA!E6</f>
        <v>109923.85000000003</v>
      </c>
      <c r="E984" s="6">
        <v>0</v>
      </c>
      <c r="F984" s="6">
        <v>0</v>
      </c>
      <c r="G984" s="7">
        <f t="shared" ref="G984:G1241" si="22">B984/1000*C984+B984/500*D984</f>
        <v>295.55846000000008</v>
      </c>
      <c r="H984" s="7">
        <f t="shared" si="19"/>
        <v>0.38999999995576218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19553.220000000008</v>
      </c>
      <c r="D985" s="1">
        <f>BILANCA!E7</f>
        <v>20567.590000000026</v>
      </c>
      <c r="E985" s="1">
        <v>0</v>
      </c>
      <c r="F985" s="1">
        <v>0</v>
      </c>
      <c r="G985" s="2">
        <f t="shared" si="22"/>
        <v>121.37680000000013</v>
      </c>
      <c r="H985" s="2">
        <f t="shared" si="19"/>
        <v>0.62999999998282874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10286.75</v>
      </c>
      <c r="E986" s="1">
        <v>0</v>
      </c>
      <c r="F986" s="1">
        <v>0</v>
      </c>
      <c r="G986" s="2">
        <f t="shared" si="22"/>
        <v>61.720500000000001</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10286.75</v>
      </c>
      <c r="E988" s="1">
        <v>0</v>
      </c>
      <c r="F988" s="1">
        <v>0</v>
      </c>
      <c r="G988" s="2">
        <f t="shared" si="22"/>
        <v>102.86750000000001</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19553.220000000008</v>
      </c>
      <c r="D990" s="1">
        <f>BILANCA!E12</f>
        <v>10280.840000000026</v>
      </c>
      <c r="E990" s="1">
        <v>0</v>
      </c>
      <c r="F990" s="1">
        <v>0</v>
      </c>
      <c r="G990" s="2">
        <f t="shared" si="22"/>
        <v>280.80430000000047</v>
      </c>
      <c r="H990" s="2">
        <f t="shared" si="19"/>
        <v>0.37999999998282874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9017.7900000000081</v>
      </c>
      <c r="D997" s="1">
        <f>BILANCA!E19</f>
        <v>7008.5900000000256</v>
      </c>
      <c r="E997" s="1">
        <v>0</v>
      </c>
      <c r="F997" s="1">
        <v>0</v>
      </c>
      <c r="G997" s="2">
        <f t="shared" si="22"/>
        <v>322.48958000000084</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144852.6</v>
      </c>
      <c r="D998" s="1">
        <f>BILANCA!E20</f>
        <v>143443.34</v>
      </c>
      <c r="E998" s="1">
        <v>0</v>
      </c>
      <c r="F998" s="1">
        <v>0</v>
      </c>
      <c r="G998" s="2">
        <f t="shared" si="22"/>
        <v>6476.0892000000003</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11652.09</v>
      </c>
      <c r="D999" s="1">
        <f>BILANCA!E21</f>
        <v>11950.22</v>
      </c>
      <c r="E999" s="1">
        <v>0</v>
      </c>
      <c r="F999" s="1">
        <v>0</v>
      </c>
      <c r="G999" s="2">
        <f t="shared" si="22"/>
        <v>568.84048000000007</v>
      </c>
      <c r="H999" s="2">
        <f t="shared" si="19"/>
        <v>0.30999999999949068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3726.81</v>
      </c>
      <c r="D1000" s="1">
        <f>BILANCA!E22</f>
        <v>4020.76</v>
      </c>
      <c r="E1000" s="1">
        <v>0</v>
      </c>
      <c r="F1000" s="1">
        <v>0</v>
      </c>
      <c r="G1000" s="2">
        <f t="shared" si="22"/>
        <v>200.06161000000003</v>
      </c>
      <c r="H1000" s="2">
        <f t="shared" si="19"/>
        <v>0.42999999999983629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2119.67</v>
      </c>
      <c r="D1004" s="1">
        <f>BILANCA!E26</f>
        <v>2119.67</v>
      </c>
      <c r="E1004" s="1">
        <v>0</v>
      </c>
      <c r="F1004" s="1">
        <v>0</v>
      </c>
      <c r="G1004" s="2">
        <f t="shared" si="22"/>
        <v>133.53921000000003</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153333.38</v>
      </c>
      <c r="D1006" s="1">
        <f>BILANCA!E28</f>
        <v>154525.4</v>
      </c>
      <c r="E1006" s="1">
        <v>0</v>
      </c>
      <c r="F1006" s="1">
        <v>0</v>
      </c>
      <c r="G1006" s="2">
        <f t="shared" si="22"/>
        <v>10634.836139999999</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7198.9500000000007</v>
      </c>
      <c r="D1007" s="1">
        <f>BILANCA!E29</f>
        <v>3272.25</v>
      </c>
      <c r="E1007" s="1">
        <v>0</v>
      </c>
      <c r="F1007" s="1">
        <v>0</v>
      </c>
      <c r="G1007" s="2">
        <f t="shared" si="22"/>
        <v>329.84280000000001</v>
      </c>
      <c r="H1007" s="2">
        <f t="shared" si="19"/>
        <v>0.2999999999992724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19633.5</v>
      </c>
      <c r="D1008" s="1">
        <f>BILANCA!E30</f>
        <v>19633.5</v>
      </c>
      <c r="E1008" s="1">
        <v>0</v>
      </c>
      <c r="F1008" s="1">
        <v>0</v>
      </c>
      <c r="G1008" s="2">
        <f t="shared" si="22"/>
        <v>1472.5125</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12434.55</v>
      </c>
      <c r="D1012" s="1">
        <f>BILANCA!E34</f>
        <v>16361.25</v>
      </c>
      <c r="E1012" s="1">
        <v>0</v>
      </c>
      <c r="F1012" s="1">
        <v>0</v>
      </c>
      <c r="G1012" s="2">
        <f t="shared" si="22"/>
        <v>1309.5544500000001</v>
      </c>
      <c r="H1012" s="2">
        <f t="shared" si="19"/>
        <v>0.7000000000007276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3336.4799999999996</v>
      </c>
      <c r="D1023" s="1">
        <f>BILANCA!E45</f>
        <v>0</v>
      </c>
      <c r="E1023" s="1">
        <v>0</v>
      </c>
      <c r="F1023" s="1">
        <v>0</v>
      </c>
      <c r="G1023" s="2">
        <f t="shared" si="22"/>
        <v>133.45919999999998</v>
      </c>
      <c r="H1023" s="2">
        <f t="shared" si="19"/>
        <v>0.47999999999956344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v>
      </c>
      <c r="D1025" s="1">
        <f>BILANCA!E47</f>
        <v>16682.43</v>
      </c>
      <c r="E1025" s="1">
        <v>0</v>
      </c>
      <c r="F1025" s="1">
        <v>0</v>
      </c>
      <c r="G1025" s="2">
        <f t="shared" si="22"/>
        <v>2101.9861800000003</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13345.95</v>
      </c>
      <c r="D1028" s="1">
        <f>BILANCA!E50</f>
        <v>16682.43</v>
      </c>
      <c r="E1028" s="1">
        <v>0</v>
      </c>
      <c r="F1028" s="1">
        <v>0</v>
      </c>
      <c r="G1028" s="2">
        <f t="shared" si="22"/>
        <v>2101.9864499999999</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3513.97</v>
      </c>
      <c r="D1032" s="1">
        <f>BILANCA!E54</f>
        <v>3915.76</v>
      </c>
      <c r="E1032" s="1">
        <v>0</v>
      </c>
      <c r="F1032" s="1">
        <v>0</v>
      </c>
      <c r="G1032" s="2">
        <f t="shared" si="22"/>
        <v>555.92901000000006</v>
      </c>
      <c r="H1032" s="2">
        <f t="shared" si="19"/>
        <v>0.26999999999998181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3513.97</v>
      </c>
      <c r="D1033" s="1">
        <f>BILANCA!E55</f>
        <v>3915.76</v>
      </c>
      <c r="E1033" s="1">
        <v>0</v>
      </c>
      <c r="F1033" s="1">
        <v>0</v>
      </c>
      <c r="G1033" s="2">
        <f t="shared" si="22"/>
        <v>567.27449999999999</v>
      </c>
      <c r="H1033" s="2">
        <f t="shared" si="19"/>
        <v>0.26999999999998181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56157.54</v>
      </c>
      <c r="D1046" s="1">
        <f>BILANCA!E68</f>
        <v>89356.260000000009</v>
      </c>
      <c r="E1046" s="1">
        <v>0</v>
      </c>
      <c r="F1046" s="1">
        <v>0</v>
      </c>
      <c r="G1046" s="2">
        <f t="shared" si="22"/>
        <v>14796.813780000002</v>
      </c>
      <c r="H1046" s="2">
        <f t="shared" si="19"/>
        <v>0.72000000000844011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11122.94</v>
      </c>
      <c r="D1047" s="1">
        <f>BILANCA!E69</f>
        <v>21539.040000000001</v>
      </c>
      <c r="E1047" s="1">
        <v>0</v>
      </c>
      <c r="F1047" s="1">
        <v>0</v>
      </c>
      <c r="G1047" s="2">
        <f t="shared" si="22"/>
        <v>3468.86528</v>
      </c>
      <c r="H1047" s="2">
        <f t="shared" si="19"/>
        <v>0.1000000000003638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11122.94</v>
      </c>
      <c r="D1048" s="1">
        <f>BILANCA!E70</f>
        <v>21218.18</v>
      </c>
      <c r="E1048" s="1">
        <v>0</v>
      </c>
      <c r="F1048" s="1">
        <v>0</v>
      </c>
      <c r="G1048" s="2">
        <f t="shared" si="22"/>
        <v>3481.3545000000004</v>
      </c>
      <c r="H1048" s="2">
        <f t="shared" si="19"/>
        <v>0.23999999999978172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11122.94</v>
      </c>
      <c r="D1050" s="1">
        <f>BILANCA!E72</f>
        <v>21218.18</v>
      </c>
      <c r="E1050" s="1">
        <v>0</v>
      </c>
      <c r="F1050" s="1">
        <v>0</v>
      </c>
      <c r="G1050" s="2">
        <f t="shared" si="22"/>
        <v>3588.4731000000002</v>
      </c>
      <c r="H1050" s="2">
        <f t="shared" si="19"/>
        <v>0.23999999999978172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320.86</v>
      </c>
      <c r="E1054" s="1">
        <v>0</v>
      </c>
      <c r="F1054" s="1">
        <v>0</v>
      </c>
      <c r="G1054" s="2">
        <f t="shared" si="22"/>
        <v>45.56212</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2754.16</v>
      </c>
      <c r="D1056" s="1">
        <f>BILANCA!E78</f>
        <v>2733.2400000000002</v>
      </c>
      <c r="E1056" s="1">
        <v>0</v>
      </c>
      <c r="F1056" s="1">
        <v>0</v>
      </c>
      <c r="G1056" s="2">
        <f t="shared" si="22"/>
        <v>600.10672</v>
      </c>
      <c r="H1056" s="2">
        <f t="shared" si="19"/>
        <v>0.40000000000009095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1507.52</v>
      </c>
      <c r="D1062" s="1">
        <f>BILANCA!E84</f>
        <v>248.28</v>
      </c>
      <c r="E1062" s="1">
        <v>0</v>
      </c>
      <c r="F1062" s="1">
        <v>0</v>
      </c>
      <c r="G1062" s="2">
        <f t="shared" si="22"/>
        <v>158.32231999999999</v>
      </c>
      <c r="H1062" s="2">
        <f t="shared" si="19"/>
        <v>0.76000000000001933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1246.6400000000001</v>
      </c>
      <c r="D1064" s="1">
        <f>BILANCA!E86</f>
        <v>2484.96</v>
      </c>
      <c r="E1064" s="1">
        <v>0</v>
      </c>
      <c r="F1064" s="1">
        <v>0</v>
      </c>
      <c r="G1064" s="2">
        <f t="shared" si="22"/>
        <v>503.54136000000005</v>
      </c>
      <c r="H1064" s="2">
        <f t="shared" si="19"/>
        <v>0.39999999999986358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39.15</v>
      </c>
      <c r="D1124" s="1">
        <f>BILANCA!E146</f>
        <v>0</v>
      </c>
      <c r="E1124" s="1">
        <v>0</v>
      </c>
      <c r="F1124" s="1">
        <v>0</v>
      </c>
      <c r="G1124" s="2">
        <f t="shared" si="22"/>
        <v>5.5201499999999992</v>
      </c>
      <c r="H1124" s="2">
        <f t="shared" si="23"/>
        <v>0.14999999999999858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39.15</v>
      </c>
      <c r="D1139" s="1">
        <f>BILANCA!E161</f>
        <v>0</v>
      </c>
      <c r="E1139" s="1">
        <v>0</v>
      </c>
      <c r="F1139" s="1">
        <v>0</v>
      </c>
      <c r="G1139" s="2">
        <f t="shared" si="22"/>
        <v>6.1074000000000002</v>
      </c>
      <c r="H1139" s="2">
        <f t="shared" si="23"/>
        <v>0.14999999999999858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42241.29</v>
      </c>
      <c r="D1148" s="1">
        <f>BILANCA!E170</f>
        <v>65083.98</v>
      </c>
      <c r="E1148" s="1">
        <v>0</v>
      </c>
      <c r="F1148" s="1">
        <v>0</v>
      </c>
      <c r="G1148" s="2">
        <f t="shared" si="22"/>
        <v>28447.526250000003</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605.51</v>
      </c>
      <c r="D1149" s="1">
        <f>BILANCA!E171</f>
        <v>655.54</v>
      </c>
      <c r="E1149" s="1">
        <v>0</v>
      </c>
      <c r="F1149" s="1">
        <v>0</v>
      </c>
      <c r="G1149" s="2">
        <f t="shared" si="22"/>
        <v>318.15393999999998</v>
      </c>
      <c r="H1149" s="2">
        <f t="shared" si="23"/>
        <v>0.95000000000004547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41635.78</v>
      </c>
      <c r="D1151" s="1">
        <f>BILANCA!E173</f>
        <v>64428.44</v>
      </c>
      <c r="E1151" s="1">
        <v>0</v>
      </c>
      <c r="F1151" s="1">
        <v>0</v>
      </c>
      <c r="G1151" s="2">
        <f t="shared" si="22"/>
        <v>28642.766880000003</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75710.759999999995</v>
      </c>
      <c r="D1152" s="1">
        <f>BILANCA!E175</f>
        <v>109923.84999999999</v>
      </c>
      <c r="E1152" s="1">
        <v>0</v>
      </c>
      <c r="F1152" s="1">
        <v>0</v>
      </c>
      <c r="G1152" s="2">
        <f t="shared" si="22"/>
        <v>49949.379739999997</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80558.149999999994</v>
      </c>
      <c r="D1153" s="1">
        <f>BILANCA!E176</f>
        <v>93624.95</v>
      </c>
      <c r="E1153" s="1">
        <v>0</v>
      </c>
      <c r="F1153" s="1">
        <v>0</v>
      </c>
      <c r="G1153" s="2">
        <f t="shared" si="22"/>
        <v>45527.368499999997</v>
      </c>
      <c r="H1153" s="2">
        <f t="shared" si="23"/>
        <v>0.19999999999708962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72928.5</v>
      </c>
      <c r="D1154" s="1">
        <f>BILANCA!E177</f>
        <v>79804.58</v>
      </c>
      <c r="E1154" s="1">
        <v>0</v>
      </c>
      <c r="F1154" s="1">
        <v>0</v>
      </c>
      <c r="G1154" s="2">
        <f t="shared" si="22"/>
        <v>39763.939860000006</v>
      </c>
      <c r="H1154" s="2">
        <f t="shared" si="23"/>
        <v>0.91999999999825377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38640.519999999997</v>
      </c>
      <c r="D1155" s="1">
        <f>BILANCA!E178</f>
        <v>60944.14</v>
      </c>
      <c r="E1155" s="1">
        <v>0</v>
      </c>
      <c r="F1155" s="1">
        <v>0</v>
      </c>
      <c r="G1155" s="2">
        <f t="shared" si="22"/>
        <v>27610.953599999997</v>
      </c>
      <c r="H1155" s="2">
        <f t="shared" si="23"/>
        <v>0.62000000000261934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31630.880000000001</v>
      </c>
      <c r="D1156" s="1">
        <f>BILANCA!E179</f>
        <v>16058.49</v>
      </c>
      <c r="E1156" s="1">
        <v>0</v>
      </c>
      <c r="F1156" s="1">
        <v>0</v>
      </c>
      <c r="G1156" s="2">
        <f t="shared" si="22"/>
        <v>11028.379779999999</v>
      </c>
      <c r="H1156" s="2">
        <f t="shared" si="23"/>
        <v>0.60999999999876309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v>
      </c>
      <c r="D1157" s="1">
        <f>BILANCA!E180</f>
        <v>78.45</v>
      </c>
      <c r="E1157" s="1">
        <v>0</v>
      </c>
      <c r="F1157" s="1">
        <v>0</v>
      </c>
      <c r="G1157" s="2">
        <f t="shared" si="22"/>
        <v>28.884</v>
      </c>
      <c r="H1157" s="2">
        <f t="shared" si="23"/>
        <v>0.55000000000000249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v>
      </c>
      <c r="D1160" s="1">
        <f>BILANCA!E183</f>
        <v>78.45</v>
      </c>
      <c r="E1160" s="1">
        <v>0</v>
      </c>
      <c r="F1160" s="1">
        <v>0</v>
      </c>
      <c r="G1160" s="2">
        <f t="shared" si="22"/>
        <v>29.382000000000001</v>
      </c>
      <c r="H1160" s="2">
        <f t="shared" si="23"/>
        <v>0.55000000000000249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2648</v>
      </c>
      <c r="D1165" s="1">
        <f>BILANCA!E188</f>
        <v>2723.5</v>
      </c>
      <c r="E1165" s="1">
        <v>0</v>
      </c>
      <c r="F1165" s="1">
        <v>0</v>
      </c>
      <c r="G1165" s="2">
        <f t="shared" si="22"/>
        <v>1473.29</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10286.75</v>
      </c>
      <c r="E1166" s="1">
        <v>0</v>
      </c>
      <c r="F1166" s="1">
        <v>0</v>
      </c>
      <c r="G1166" s="2">
        <f t="shared" si="22"/>
        <v>3764.9504999999999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7629.65</v>
      </c>
      <c r="D1183" s="1">
        <f>BILANCA!E206</f>
        <v>3533.62</v>
      </c>
      <c r="E1183" s="1">
        <v>0</v>
      </c>
      <c r="F1183" s="1">
        <v>0</v>
      </c>
      <c r="G1183" s="2">
        <f t="shared" si="22"/>
        <v>2939.3780000000002</v>
      </c>
      <c r="H1183" s="2">
        <f t="shared" si="23"/>
        <v>0.73000000000047294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7629.65</v>
      </c>
      <c r="D1184" s="1">
        <f>BILANCA!E207</f>
        <v>3533.62</v>
      </c>
      <c r="E1184" s="1">
        <v>0</v>
      </c>
      <c r="F1184" s="1">
        <v>0</v>
      </c>
      <c r="G1184" s="2">
        <f t="shared" si="22"/>
        <v>2954.0748899999999</v>
      </c>
      <c r="H1184" s="2">
        <f t="shared" si="23"/>
        <v>0.73000000000047294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7629.65</v>
      </c>
      <c r="D1189" s="1">
        <f>BILANCA!E212</f>
        <v>3533.62</v>
      </c>
      <c r="E1189" s="1">
        <v>0</v>
      </c>
      <c r="F1189" s="1">
        <v>0</v>
      </c>
      <c r="G1189" s="2">
        <f t="shared" si="22"/>
        <v>3027.5593399999998</v>
      </c>
      <c r="H1189" s="2">
        <f t="shared" si="23"/>
        <v>0.73000000000047294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-4847.3900000000031</v>
      </c>
      <c r="D1214" s="1">
        <f>BILANCA!E237</f>
        <v>16298.9</v>
      </c>
      <c r="E1214" s="1">
        <v>0</v>
      </c>
      <c r="F1214" s="1">
        <v>0</v>
      </c>
      <c r="G1214" s="2">
        <f t="shared" si="22"/>
        <v>6410.3447099999994</v>
      </c>
      <c r="H1214" s="2">
        <f t="shared" si="23"/>
        <v>0.4900000000034197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11923.689999999999</v>
      </c>
      <c r="D1215" s="1">
        <f>BILANCA!E238</f>
        <v>17034.09</v>
      </c>
      <c r="E1215" s="1">
        <v>0</v>
      </c>
      <c r="F1215" s="1">
        <v>0</v>
      </c>
      <c r="G1215" s="2">
        <f t="shared" si="22"/>
        <v>10670.11384</v>
      </c>
      <c r="H1215" s="2">
        <f t="shared" si="23"/>
        <v>0.40000000000145519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19553.21</v>
      </c>
      <c r="D1216" s="1">
        <f>BILANCA!E239</f>
        <v>20567.59</v>
      </c>
      <c r="E1216" s="1">
        <v>0</v>
      </c>
      <c r="F1216" s="1">
        <v>0</v>
      </c>
      <c r="G1216" s="2">
        <f t="shared" si="22"/>
        <v>14140.39487</v>
      </c>
      <c r="H1216" s="2">
        <f t="shared" si="23"/>
        <v>0.61999999999898137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19553.21</v>
      </c>
      <c r="D1217" s="1">
        <f>BILANCA!E240</f>
        <v>20567.59</v>
      </c>
      <c r="E1217" s="1">
        <v>0</v>
      </c>
      <c r="F1217" s="1">
        <v>0</v>
      </c>
      <c r="G1217" s="2">
        <f t="shared" si="22"/>
        <v>14201.083259999999</v>
      </c>
      <c r="H1217" s="2">
        <f t="shared" si="23"/>
        <v>0.61999999999898137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7629.52</v>
      </c>
      <c r="D1219" s="1">
        <f>BILANCA!E242</f>
        <v>3533.5</v>
      </c>
      <c r="E1219" s="1">
        <v>0</v>
      </c>
      <c r="F1219" s="1">
        <v>0</v>
      </c>
      <c r="G1219" s="2">
        <f t="shared" si="22"/>
        <v>3468.3787199999997</v>
      </c>
      <c r="H1219" s="2">
        <f t="shared" si="23"/>
        <v>0.97999999999956344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7629.52</v>
      </c>
      <c r="D1220" s="1">
        <f>BILANCA!E243</f>
        <v>3533.5</v>
      </c>
      <c r="E1220" s="1">
        <v>0</v>
      </c>
      <c r="F1220" s="1">
        <v>0</v>
      </c>
      <c r="G1220" s="2">
        <f t="shared" si="22"/>
        <v>3483.0752400000001</v>
      </c>
      <c r="H1220" s="2">
        <f t="shared" si="23"/>
        <v>0.97999999999956344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-16771.080000000002</v>
      </c>
      <c r="D1222" s="1">
        <f>BILANCA!E245</f>
        <v>-735.19</v>
      </c>
      <c r="E1222" s="1">
        <v>0</v>
      </c>
      <c r="F1222" s="1">
        <v>0</v>
      </c>
      <c r="G1222" s="2">
        <f t="shared" si="22"/>
        <v>-4359.7089400000004</v>
      </c>
      <c r="H1222" s="2">
        <f t="shared" si="23"/>
        <v>0.2700000000018008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16771.080000000002</v>
      </c>
      <c r="D1227" s="1">
        <f>BILANCA!E250</f>
        <v>735.19</v>
      </c>
      <c r="E1227" s="1">
        <v>0</v>
      </c>
      <c r="F1227" s="1">
        <v>0</v>
      </c>
      <c r="G1227" s="2">
        <f t="shared" si="22"/>
        <v>4450.9162400000005</v>
      </c>
      <c r="H1227" s="2">
        <f t="shared" si="23"/>
        <v>0.2700000000018008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16771.080000000002</v>
      </c>
      <c r="D1228" s="1">
        <f>BILANCA!E251</f>
        <v>735.19</v>
      </c>
      <c r="E1228" s="1">
        <v>0</v>
      </c>
      <c r="F1228" s="1">
        <v>0</v>
      </c>
      <c r="G1228" s="2">
        <f t="shared" si="22"/>
        <v>4469.1576999999997</v>
      </c>
      <c r="H1228" s="2">
        <f t="shared" si="23"/>
        <v>0.2700000000018008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98006.54</v>
      </c>
      <c r="D1236" s="1">
        <f>BILANCA!E259</f>
        <v>98009.54</v>
      </c>
      <c r="E1236" s="1">
        <v>0</v>
      </c>
      <c r="F1236" s="1">
        <v>0</v>
      </c>
      <c r="G1236" s="2">
        <f t="shared" si="22"/>
        <v>74388.48186</v>
      </c>
      <c r="H1236" s="2">
        <f t="shared" si="23"/>
        <v>0.92000000001280569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98006.54</v>
      </c>
      <c r="D1237" s="1">
        <f>BILANCA!E260</f>
        <v>98009.54</v>
      </c>
      <c r="E1237" s="1">
        <v>0</v>
      </c>
      <c r="F1237" s="1">
        <v>0</v>
      </c>
      <c r="G1237" s="2">
        <f t="shared" si="22"/>
        <v>74682.50748</v>
      </c>
      <c r="H1237" s="2">
        <f t="shared" si="23"/>
        <v>0.92000000001280569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39.15</v>
      </c>
      <c r="D1241" s="1">
        <f>BILANCA!E265</f>
        <v>0</v>
      </c>
      <c r="E1241" s="1">
        <v>0</v>
      </c>
      <c r="F1241" s="1">
        <v>0</v>
      </c>
      <c r="G1241" s="2">
        <f t="shared" si="22"/>
        <v>10.1007</v>
      </c>
      <c r="H1241" s="2">
        <f t="shared" si="23"/>
        <v>0.14999999999999858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1140.46</v>
      </c>
      <c r="D1244" s="1">
        <f>BILANCA!E268</f>
        <v>2474.96</v>
      </c>
      <c r="E1244" s="1">
        <v>0</v>
      </c>
      <c r="F1244" s="1">
        <v>0</v>
      </c>
      <c r="G1244" s="2">
        <f t="shared" si="24"/>
        <v>1589.5891799999999</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106.18</v>
      </c>
      <c r="D1245" s="1">
        <f>BILANCA!E269</f>
        <v>10</v>
      </c>
      <c r="E1245" s="1">
        <v>0</v>
      </c>
      <c r="F1245" s="1">
        <v>0</v>
      </c>
      <c r="G1245" s="2">
        <f t="shared" si="24"/>
        <v>33.059160000000006</v>
      </c>
      <c r="H1245" s="2">
        <f t="shared" si="23"/>
        <v>0.18000000000000682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39.15</v>
      </c>
      <c r="D1262" s="1">
        <f>BILANCA!E286</f>
        <v>0</v>
      </c>
      <c r="E1262" s="1">
        <v>0</v>
      </c>
      <c r="F1262" s="1">
        <v>0</v>
      </c>
      <c r="G1262" s="2">
        <f t="shared" si="24"/>
        <v>10.92285</v>
      </c>
      <c r="H1262" s="2">
        <f t="shared" si="23"/>
        <v>0.14999999999999858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26380.6</v>
      </c>
      <c r="D1263" s="1">
        <f>BILANCA!E287</f>
        <v>5272.73</v>
      </c>
      <c r="E1263" s="1">
        <v>0</v>
      </c>
      <c r="F1263" s="1">
        <v>0</v>
      </c>
      <c r="G1263" s="2">
        <f t="shared" si="24"/>
        <v>10339.2968</v>
      </c>
      <c r="H1263" s="2">
        <f t="shared" si="23"/>
        <v>0.67000000000189175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46547.9</v>
      </c>
      <c r="D1264" s="1">
        <f>BILANCA!E288</f>
        <v>74531.850000000006</v>
      </c>
      <c r="E1264" s="1">
        <v>0</v>
      </c>
      <c r="F1264" s="1">
        <v>0</v>
      </c>
      <c r="G1264" s="2">
        <f t="shared" si="24"/>
        <v>54966.859600000011</v>
      </c>
      <c r="H1264" s="2">
        <f t="shared" si="23"/>
        <v>0.24999999999272404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10286.75</v>
      </c>
      <c r="E1266" s="1">
        <v>0</v>
      </c>
      <c r="F1266" s="1">
        <v>0</v>
      </c>
      <c r="G1266" s="2">
        <f t="shared" si="24"/>
        <v>5822.3004999999994</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7629.65</v>
      </c>
      <c r="D1270" s="1">
        <f>BILANCA!E294</f>
        <v>3533.62</v>
      </c>
      <c r="E1270" s="1">
        <v>0</v>
      </c>
      <c r="F1270" s="1">
        <v>0</v>
      </c>
      <c r="G1270" s="2">
        <f t="shared" si="24"/>
        <v>4218.0074299999997</v>
      </c>
      <c r="H1270" s="2">
        <f t="shared" si="23"/>
        <v>0.73000000000047294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1140.48</v>
      </c>
      <c r="D1278" s="1">
        <f>BILANCA!E302</f>
        <v>2475.2199999999998</v>
      </c>
      <c r="E1278" s="1">
        <v>0</v>
      </c>
      <c r="F1278" s="1">
        <v>0</v>
      </c>
      <c r="G1278" s="2">
        <f t="shared" si="24"/>
        <v>1796.8213999999998</v>
      </c>
      <c r="H1278" s="2">
        <f t="shared" si="23"/>
        <v>0.6999999999998181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7629.65</v>
      </c>
      <c r="D1285" s="1">
        <f>BILANCA!E309</f>
        <v>3533.62</v>
      </c>
      <c r="E1285" s="1">
        <v>0</v>
      </c>
      <c r="F1285" s="1">
        <v>0</v>
      </c>
      <c r="G1285" s="2">
        <f t="shared" si="24"/>
        <v>4438.4607799999994</v>
      </c>
      <c r="H1285" s="2">
        <f t="shared" si="23"/>
        <v>0.73000000000047294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621064.68000000005</v>
      </c>
      <c r="D1322" s="1">
        <f>'RAS-funkcijski'!E28</f>
        <v>757772.58</v>
      </c>
      <c r="E1322" s="1">
        <v>0</v>
      </c>
      <c r="F1322" s="1">
        <v>0</v>
      </c>
      <c r="G1322" s="2">
        <f t="shared" si="24"/>
        <v>51278.636160000002</v>
      </c>
      <c r="H1322" s="2">
        <f t="shared" si="23"/>
        <v>0.73999999999068677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621064.68000000005</v>
      </c>
      <c r="D1325" s="1">
        <f>'RAS-funkcijski'!E31</f>
        <v>757772.58</v>
      </c>
      <c r="E1325" s="1">
        <v>0</v>
      </c>
      <c r="F1325" s="1">
        <v>0</v>
      </c>
      <c r="G1325" s="2">
        <f t="shared" si="24"/>
        <v>57688.465679999994</v>
      </c>
      <c r="H1325" s="2">
        <f t="shared" si="23"/>
        <v>0.73999999999068677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621064.68000000005</v>
      </c>
      <c r="D1435" s="13">
        <f>'RAS-funkcijski'!E141</f>
        <v>757772.58</v>
      </c>
      <c r="E1435" s="13">
        <v>0</v>
      </c>
      <c r="F1435" s="13">
        <v>0</v>
      </c>
      <c r="G1435" s="14">
        <f t="shared" si="24"/>
        <v>292715.54808000004</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80558.16</v>
      </c>
      <c r="D1480" s="6"/>
      <c r="E1480" s="6">
        <v>0</v>
      </c>
      <c r="F1480" s="6">
        <v>0</v>
      </c>
      <c r="G1480" s="7">
        <f t="shared" ref="G1480:G1580" si="34">B1480/1000*C1480</f>
        <v>80.558160000000001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784353.04</v>
      </c>
      <c r="D1481" s="1">
        <v>0</v>
      </c>
      <c r="E1481" s="1">
        <v>0</v>
      </c>
      <c r="F1481" s="1">
        <v>0</v>
      </c>
      <c r="G1481" s="2">
        <f t="shared" si="34"/>
        <v>1568.7060800000002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4269.99</v>
      </c>
      <c r="D1482" s="1">
        <v>0</v>
      </c>
      <c r="E1482" s="1">
        <v>0</v>
      </c>
      <c r="F1482" s="1">
        <v>0</v>
      </c>
      <c r="G1482" s="2">
        <f t="shared" si="34"/>
        <v>12.80997</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769480.33000000007</v>
      </c>
      <c r="D1483" s="1">
        <v>0</v>
      </c>
      <c r="E1483" s="1">
        <v>0</v>
      </c>
      <c r="F1483" s="1">
        <v>0</v>
      </c>
      <c r="G1483" s="2">
        <f t="shared" si="34"/>
        <v>3077.9213200000004</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620376.55000000005</v>
      </c>
      <c r="D1484" s="1">
        <v>0</v>
      </c>
      <c r="E1484" s="1">
        <v>0</v>
      </c>
      <c r="F1484" s="1">
        <v>0</v>
      </c>
      <c r="G1484" s="2">
        <f t="shared" si="34"/>
        <v>3101.8827500000002</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148327.04999999999</v>
      </c>
      <c r="D1485" s="1">
        <v>0</v>
      </c>
      <c r="E1485" s="1">
        <v>0</v>
      </c>
      <c r="F1485" s="1">
        <v>0</v>
      </c>
      <c r="G1485" s="2">
        <f t="shared" si="34"/>
        <v>889.96229999999991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776.73</v>
      </c>
      <c r="D1486" s="1">
        <v>0</v>
      </c>
      <c r="E1486" s="1">
        <v>0</v>
      </c>
      <c r="F1486" s="1">
        <v>0</v>
      </c>
      <c r="G1486" s="2">
        <f t="shared" si="34"/>
        <v>5.4371100000000006</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10602.72</v>
      </c>
      <c r="D1492" s="1">
        <v>0</v>
      </c>
      <c r="E1492" s="1">
        <v>0</v>
      </c>
      <c r="F1492" s="1">
        <v>0</v>
      </c>
      <c r="G1492" s="2">
        <f t="shared" si="34"/>
        <v>137.83535999999998</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771286.25000000012</v>
      </c>
      <c r="D1499" s="1">
        <v>0</v>
      </c>
      <c r="E1499" s="1">
        <v>0</v>
      </c>
      <c r="F1499" s="1">
        <v>0</v>
      </c>
      <c r="G1499" s="2">
        <f t="shared" si="34"/>
        <v>15425.725000000002</v>
      </c>
      <c r="H1499" s="2">
        <f t="shared" si="35"/>
        <v>0.25000000011641532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3619.51</v>
      </c>
      <c r="D1500" s="1">
        <v>0</v>
      </c>
      <c r="E1500" s="1">
        <v>0</v>
      </c>
      <c r="F1500" s="1">
        <v>0</v>
      </c>
      <c r="G1500" s="2">
        <f t="shared" si="34"/>
        <v>76.009710000000013</v>
      </c>
      <c r="H1500" s="2">
        <f t="shared" si="35"/>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763254.74000000011</v>
      </c>
      <c r="D1501" s="1">
        <v>0</v>
      </c>
      <c r="E1501" s="1">
        <v>0</v>
      </c>
      <c r="F1501" s="1">
        <v>0</v>
      </c>
      <c r="G1501" s="2">
        <f t="shared" si="34"/>
        <v>16791.60428</v>
      </c>
      <c r="H1501" s="2">
        <f t="shared" si="35"/>
        <v>0.2599999998928979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598072.93000000005</v>
      </c>
      <c r="D1502" s="1">
        <v>0</v>
      </c>
      <c r="E1502" s="1">
        <v>0</v>
      </c>
      <c r="F1502" s="1">
        <v>0</v>
      </c>
      <c r="G1502" s="2">
        <f t="shared" si="34"/>
        <v>13755.677390000001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164474.43</v>
      </c>
      <c r="D1503" s="1">
        <v>0</v>
      </c>
      <c r="E1503" s="1">
        <v>0</v>
      </c>
      <c r="F1503" s="1">
        <v>0</v>
      </c>
      <c r="G1503" s="2">
        <f t="shared" si="34"/>
        <v>3947.3863200000001</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707.38</v>
      </c>
      <c r="D1504" s="1">
        <v>0</v>
      </c>
      <c r="E1504" s="1">
        <v>0</v>
      </c>
      <c r="F1504" s="1">
        <v>0</v>
      </c>
      <c r="G1504" s="2">
        <f t="shared" si="34"/>
        <v>17.6845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315.97000000000003</v>
      </c>
      <c r="D1510" s="1">
        <v>0</v>
      </c>
      <c r="E1510" s="1">
        <v>0</v>
      </c>
      <c r="F1510" s="1">
        <v>0</v>
      </c>
      <c r="G1510" s="2">
        <f t="shared" si="34"/>
        <v>9.7950700000000008</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4096.03</v>
      </c>
      <c r="D1511" s="1">
        <v>0</v>
      </c>
      <c r="E1511" s="1">
        <v>0</v>
      </c>
      <c r="F1511" s="1">
        <v>0</v>
      </c>
      <c r="G1511" s="2">
        <f t="shared" si="34"/>
        <v>131.07295999999999</v>
      </c>
      <c r="H1511" s="2">
        <f t="shared" si="35"/>
        <v>2.9999999999745341E-2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4096.03</v>
      </c>
      <c r="D1515" s="1">
        <v>0</v>
      </c>
      <c r="E1515" s="1">
        <v>0</v>
      </c>
      <c r="F1515" s="1">
        <v>0</v>
      </c>
      <c r="G1515" s="2">
        <f t="shared" si="34"/>
        <v>147.45707999999999</v>
      </c>
      <c r="H1515" s="2">
        <f t="shared" si="35"/>
        <v>2.9999999999745341E-2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93624.949999999953</v>
      </c>
      <c r="D1517" s="1">
        <v>0</v>
      </c>
      <c r="E1517" s="1">
        <v>0</v>
      </c>
      <c r="F1517" s="1">
        <v>0</v>
      </c>
      <c r="G1517" s="2">
        <f t="shared" si="34"/>
        <v>3557.748099999998</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5272.7300000000005</v>
      </c>
      <c r="D1518" s="1">
        <v>0</v>
      </c>
      <c r="E1518" s="1">
        <v>0</v>
      </c>
      <c r="F1518" s="1">
        <v>0</v>
      </c>
      <c r="G1518" s="2">
        <f t="shared" si="34"/>
        <v>205.63647000000003</v>
      </c>
      <c r="H1518" s="2">
        <f t="shared" si="35"/>
        <v>0.26999999999952706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895.89</v>
      </c>
      <c r="D1519" s="1">
        <v>0</v>
      </c>
      <c r="E1519" s="1">
        <v>0</v>
      </c>
      <c r="F1519" s="1">
        <v>0</v>
      </c>
      <c r="G1519" s="2">
        <f t="shared" si="34"/>
        <v>35.835599999999999</v>
      </c>
      <c r="H1519" s="2">
        <f t="shared" si="35"/>
        <v>0.11000000000001364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895.89</v>
      </c>
      <c r="D1520" s="1">
        <v>0</v>
      </c>
      <c r="E1520" s="1">
        <v>0</v>
      </c>
      <c r="F1520" s="1">
        <v>0</v>
      </c>
      <c r="G1520" s="2">
        <f t="shared" si="34"/>
        <v>36.731490000000001</v>
      </c>
      <c r="H1520" s="2">
        <f t="shared" si="35"/>
        <v>0.11000000000001364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4376.84</v>
      </c>
      <c r="D1524" s="1">
        <v>0</v>
      </c>
      <c r="E1524" s="1">
        <v>0</v>
      </c>
      <c r="F1524" s="1">
        <v>0</v>
      </c>
      <c r="G1524" s="2">
        <f t="shared" si="34"/>
        <v>196.95779999999999</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4376.84</v>
      </c>
      <c r="D1530" s="1">
        <v>0</v>
      </c>
      <c r="E1530" s="1">
        <v>0</v>
      </c>
      <c r="F1530" s="1">
        <v>0</v>
      </c>
      <c r="G1530" s="2">
        <f t="shared" si="34"/>
        <v>223.21884</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4376.84</v>
      </c>
      <c r="D1531" s="1">
        <v>0</v>
      </c>
      <c r="E1531" s="1">
        <v>0</v>
      </c>
      <c r="F1531" s="1">
        <v>0</v>
      </c>
      <c r="G1531" s="2">
        <f t="shared" si="34"/>
        <v>227.59567999999999</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88352.22</v>
      </c>
      <c r="D1576" s="1">
        <v>0</v>
      </c>
      <c r="E1576" s="1">
        <v>0</v>
      </c>
      <c r="F1576" s="1">
        <v>0</v>
      </c>
      <c r="G1576" s="2">
        <f t="shared" si="34"/>
        <v>8570.1653399999996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2723.5</v>
      </c>
      <c r="D1577" s="1">
        <v>0</v>
      </c>
      <c r="E1577" s="1">
        <v>0</v>
      </c>
      <c r="F1577" s="1">
        <v>0</v>
      </c>
      <c r="G1577" s="2">
        <f t="shared" si="34"/>
        <v>266.90300000000002</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71808.350000000006</v>
      </c>
      <c r="D1578" s="1">
        <v>0</v>
      </c>
      <c r="E1578" s="1">
        <v>0</v>
      </c>
      <c r="F1578" s="1">
        <v>0</v>
      </c>
      <c r="G1578" s="2">
        <f t="shared" si="34"/>
        <v>7109.0266500000007</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10286.75</v>
      </c>
      <c r="D1579" s="1">
        <v>0</v>
      </c>
      <c r="E1579" s="1">
        <v>0</v>
      </c>
      <c r="F1579" s="1">
        <v>0</v>
      </c>
      <c r="G1579" s="2">
        <f t="shared" si="34"/>
        <v>1028.675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3533.62</v>
      </c>
      <c r="D1580" s="13">
        <v>0</v>
      </c>
      <c r="E1580" s="13">
        <v>0</v>
      </c>
      <c r="F1580" s="13">
        <v>0</v>
      </c>
      <c r="G1580" s="14">
        <f t="shared" si="34"/>
        <v>356.89562000000001</v>
      </c>
      <c r="H1580" s="14">
        <f t="shared" si="35"/>
        <v>0.38000000000010914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608809.37</v>
      </c>
      <c r="I16" s="170">
        <f>'PR-RAS'!E6</f>
        <v>777904.5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620948.71000000008</v>
      </c>
      <c r="I17" s="170">
        <f>'PR-RAS'!E151</f>
        <v>747169.86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16771.080000000071</v>
      </c>
      <c r="I19" s="171">
        <f>'PR-RAS'!E646</f>
        <v>735.18999999998778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19553.220000000008</v>
      </c>
      <c r="I20" s="173">
        <f>BILANCA!E7</f>
        <v>20567.590000000026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56157.54</v>
      </c>
      <c r="I21" s="175">
        <f>BILANCA!E68</f>
        <v>89356.260000000009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80558.149999999994</v>
      </c>
      <c r="I22" s="175">
        <f>BILANCA!E176</f>
        <v>93624.95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-4847.3900000000031</v>
      </c>
      <c r="I23" s="177">
        <f>BILANCA!E237</f>
        <v>16298.9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621064.68000000005</v>
      </c>
      <c r="I28" s="179">
        <f>'RAS-funkcijski'!E141</f>
        <v>757772.58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80558.16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93624.949999999953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5272.7300000000005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88352.22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2"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608809.37</v>
      </c>
      <c r="E6" s="51">
        <f>E7+E44+E50+E82+E106+E124+E133+E139</f>
        <v>777904.5</v>
      </c>
      <c r="F6" s="52">
        <f t="shared" ref="F6:F131" si="0">IF(D6&lt;&gt;0,IF(E6/D6&gt;=100,"&gt;&gt;100",E6/D6*100),"-")</f>
        <v>127.77472528059153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303.07</v>
      </c>
      <c r="E124" s="51">
        <f t="shared" si="27"/>
        <v>276.82</v>
      </c>
      <c r="F124" s="52">
        <f t="shared" si="0"/>
        <v>91.338634638862302</v>
      </c>
    </row>
    <row r="125" spans="1:6" ht="12.75" customHeight="1" x14ac:dyDescent="0.2">
      <c r="A125" s="53">
        <v>661</v>
      </c>
      <c r="B125" s="86" t="s">
        <v>296</v>
      </c>
      <c r="C125" s="50" t="s">
        <v>297</v>
      </c>
      <c r="D125" s="51">
        <f t="shared" ref="D125:E125" si="28">SUM(D126:D127)</f>
        <v>303.07</v>
      </c>
      <c r="E125" s="51">
        <f t="shared" si="28"/>
        <v>276.82</v>
      </c>
      <c r="F125" s="52">
        <f t="shared" si="0"/>
        <v>91.338634638862302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303.07</v>
      </c>
      <c r="E127" s="242">
        <v>276.82</v>
      </c>
      <c r="F127" s="52">
        <f t="shared" si="0"/>
        <v>91.338634638862302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608506.30000000005</v>
      </c>
      <c r="E133" s="51">
        <f t="shared" si="30"/>
        <v>777627.68</v>
      </c>
      <c r="F133" s="52">
        <f t="shared" ref="F133:F223" si="31">IF(D133&lt;&gt;0,IF(E133/D133&gt;=100,"&gt;&gt;100",E133/D133*100),"-")</f>
        <v>127.79287248135311</v>
      </c>
    </row>
    <row r="134" spans="1:6" ht="24" x14ac:dyDescent="0.2">
      <c r="A134" s="53">
        <v>671</v>
      </c>
      <c r="B134" s="232" t="s">
        <v>314</v>
      </c>
      <c r="C134" s="50" t="s">
        <v>315</v>
      </c>
      <c r="D134" s="51">
        <f t="shared" ref="D134:E134" si="32">SUM(D135:D137)</f>
        <v>608506.30000000005</v>
      </c>
      <c r="E134" s="51">
        <f t="shared" si="32"/>
        <v>777627.68</v>
      </c>
      <c r="F134" s="52">
        <f t="shared" si="31"/>
        <v>127.79287248135311</v>
      </c>
    </row>
    <row r="135" spans="1:6" ht="12.75" customHeight="1" x14ac:dyDescent="0.2">
      <c r="A135" s="53">
        <v>6711</v>
      </c>
      <c r="B135" s="85" t="s">
        <v>316</v>
      </c>
      <c r="C135" s="50" t="s">
        <v>317</v>
      </c>
      <c r="D135" s="242">
        <v>604531.62</v>
      </c>
      <c r="E135" s="242">
        <v>759549.65</v>
      </c>
      <c r="F135" s="52">
        <f t="shared" si="31"/>
        <v>125.64266696256516</v>
      </c>
    </row>
    <row r="136" spans="1:6" ht="24" x14ac:dyDescent="0.2">
      <c r="A136" s="53">
        <v>6712</v>
      </c>
      <c r="B136" s="232" t="s">
        <v>318</v>
      </c>
      <c r="C136" s="50" t="s">
        <v>319</v>
      </c>
      <c r="D136" s="242">
        <v>3974.68</v>
      </c>
      <c r="E136" s="242">
        <v>18078.03</v>
      </c>
      <c r="F136" s="52">
        <f t="shared" si="31"/>
        <v>454.82982277818593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620948.71000000008</v>
      </c>
      <c r="E151" s="51">
        <f t="shared" si="35"/>
        <v>747169.86</v>
      </c>
      <c r="F151" s="52">
        <f t="shared" si="31"/>
        <v>120.32714586040444</v>
      </c>
    </row>
    <row r="152" spans="1:6" ht="12.75" customHeight="1" x14ac:dyDescent="0.2">
      <c r="A152" s="53">
        <v>31</v>
      </c>
      <c r="B152" s="85" t="s">
        <v>349</v>
      </c>
      <c r="C152" s="50" t="s">
        <v>350</v>
      </c>
      <c r="D152" s="51">
        <f t="shared" ref="D152:E152" si="36">D153+D158+D159</f>
        <v>456344.66000000003</v>
      </c>
      <c r="E152" s="51">
        <f t="shared" si="36"/>
        <v>596328.38</v>
      </c>
      <c r="F152" s="52">
        <f t="shared" si="31"/>
        <v>130.67499902376417</v>
      </c>
    </row>
    <row r="153" spans="1:6" ht="12.75" customHeight="1" x14ac:dyDescent="0.2">
      <c r="A153" s="53">
        <v>311</v>
      </c>
      <c r="B153" s="85" t="s">
        <v>351</v>
      </c>
      <c r="C153" s="50" t="s">
        <v>352</v>
      </c>
      <c r="D153" s="51">
        <f t="shared" ref="D153:E153" si="37">SUM(D154:D157)</f>
        <v>382958.06</v>
      </c>
      <c r="E153" s="51">
        <f t="shared" si="37"/>
        <v>500421.34</v>
      </c>
      <c r="F153" s="52">
        <f t="shared" si="31"/>
        <v>130.6726224798611</v>
      </c>
    </row>
    <row r="154" spans="1:6" ht="12.75" customHeight="1" x14ac:dyDescent="0.2">
      <c r="A154" s="53">
        <v>3111</v>
      </c>
      <c r="B154" s="85" t="s">
        <v>353</v>
      </c>
      <c r="C154" s="50" t="s">
        <v>354</v>
      </c>
      <c r="D154" s="242">
        <v>382958.06</v>
      </c>
      <c r="E154" s="242">
        <v>500421.34</v>
      </c>
      <c r="F154" s="52">
        <f t="shared" si="31"/>
        <v>130.6726224798611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10198.530000000001</v>
      </c>
      <c r="E158" s="242">
        <v>13337.57</v>
      </c>
      <c r="F158" s="52">
        <f t="shared" si="31"/>
        <v>130.77933780652702</v>
      </c>
    </row>
    <row r="159" spans="1:6" ht="12.75" customHeight="1" x14ac:dyDescent="0.2">
      <c r="A159" s="53">
        <v>313</v>
      </c>
      <c r="B159" s="85" t="s">
        <v>363</v>
      </c>
      <c r="C159" s="50" t="s">
        <v>364</v>
      </c>
      <c r="D159" s="51">
        <f t="shared" ref="D159:E159" si="38">SUM(D160:D162)</f>
        <v>63188.07</v>
      </c>
      <c r="E159" s="51">
        <f t="shared" si="38"/>
        <v>82569.47</v>
      </c>
      <c r="F159" s="52">
        <f t="shared" si="31"/>
        <v>130.67256208331733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63188.07</v>
      </c>
      <c r="E161" s="242">
        <v>82569.47</v>
      </c>
      <c r="F161" s="52">
        <f t="shared" si="31"/>
        <v>130.67256208331733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163927.44000000003</v>
      </c>
      <c r="E163" s="51">
        <f t="shared" si="39"/>
        <v>150064.75</v>
      </c>
      <c r="F163" s="52">
        <f t="shared" si="31"/>
        <v>91.543398713479547</v>
      </c>
    </row>
    <row r="164" spans="1:6" ht="12.75" customHeight="1" x14ac:dyDescent="0.2">
      <c r="A164" s="53">
        <v>321</v>
      </c>
      <c r="B164" s="85" t="s">
        <v>372</v>
      </c>
      <c r="C164" s="50" t="s">
        <v>373</v>
      </c>
      <c r="D164" s="51">
        <f t="shared" ref="D164:E164" si="40">SUM(D165:D168)</f>
        <v>34320.83</v>
      </c>
      <c r="E164" s="51">
        <f t="shared" si="40"/>
        <v>41124.259999999995</v>
      </c>
      <c r="F164" s="52">
        <f t="shared" si="31"/>
        <v>119.82303458278834</v>
      </c>
    </row>
    <row r="165" spans="1:6" ht="12.75" customHeight="1" x14ac:dyDescent="0.2">
      <c r="A165" s="53">
        <v>3211</v>
      </c>
      <c r="B165" s="85" t="s">
        <v>374</v>
      </c>
      <c r="C165" s="50" t="s">
        <v>375</v>
      </c>
      <c r="D165" s="242">
        <v>2021.66</v>
      </c>
      <c r="E165" s="242">
        <v>5121.16</v>
      </c>
      <c r="F165" s="52">
        <f t="shared" si="31"/>
        <v>253.31460285112232</v>
      </c>
    </row>
    <row r="166" spans="1:6" ht="12.75" customHeight="1" x14ac:dyDescent="0.2">
      <c r="A166" s="53">
        <v>3212</v>
      </c>
      <c r="B166" s="85" t="s">
        <v>376</v>
      </c>
      <c r="C166" s="50" t="s">
        <v>377</v>
      </c>
      <c r="D166" s="242">
        <v>31610.07</v>
      </c>
      <c r="E166" s="242">
        <v>35315.879999999997</v>
      </c>
      <c r="F166" s="52">
        <f t="shared" si="31"/>
        <v>111.72351089383857</v>
      </c>
    </row>
    <row r="167" spans="1:6" ht="12.75" customHeight="1" x14ac:dyDescent="0.2">
      <c r="A167" s="53">
        <v>3213</v>
      </c>
      <c r="B167" s="85" t="s">
        <v>378</v>
      </c>
      <c r="C167" s="50" t="s">
        <v>379</v>
      </c>
      <c r="D167" s="242">
        <v>339.11</v>
      </c>
      <c r="E167" s="242">
        <v>409.18</v>
      </c>
      <c r="F167" s="52">
        <f t="shared" si="31"/>
        <v>120.66291173955352</v>
      </c>
    </row>
    <row r="168" spans="1:6" ht="12.75" customHeight="1" x14ac:dyDescent="0.2">
      <c r="A168" s="53">
        <v>3214</v>
      </c>
      <c r="B168" s="85" t="s">
        <v>380</v>
      </c>
      <c r="C168" s="50" t="s">
        <v>381</v>
      </c>
      <c r="D168" s="242">
        <v>349.99</v>
      </c>
      <c r="E168" s="242">
        <v>278.04000000000002</v>
      </c>
      <c r="F168" s="52">
        <f t="shared" si="31"/>
        <v>79.442269779136552</v>
      </c>
    </row>
    <row r="169" spans="1:6" ht="12.75" customHeight="1" x14ac:dyDescent="0.2">
      <c r="A169" s="53">
        <v>322</v>
      </c>
      <c r="B169" s="85" t="s">
        <v>382</v>
      </c>
      <c r="C169" s="50" t="s">
        <v>383</v>
      </c>
      <c r="D169" s="51">
        <f t="shared" ref="D169:E169" si="41">SUM(D170:D176)</f>
        <v>13477.9</v>
      </c>
      <c r="E169" s="51">
        <f t="shared" si="41"/>
        <v>13318.600000000002</v>
      </c>
      <c r="F169" s="52">
        <f t="shared" si="31"/>
        <v>98.818065128840558</v>
      </c>
    </row>
    <row r="170" spans="1:6" ht="12.75" customHeight="1" x14ac:dyDescent="0.2">
      <c r="A170" s="53">
        <v>3221</v>
      </c>
      <c r="B170" s="85" t="s">
        <v>384</v>
      </c>
      <c r="C170" s="50" t="s">
        <v>385</v>
      </c>
      <c r="D170" s="242">
        <v>10636.55</v>
      </c>
      <c r="E170" s="242">
        <v>10631.12</v>
      </c>
      <c r="F170" s="52">
        <f t="shared" si="31"/>
        <v>99.94894961242133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998.03</v>
      </c>
      <c r="E172" s="242">
        <v>823.03</v>
      </c>
      <c r="F172" s="52">
        <f t="shared" si="31"/>
        <v>82.465456950191879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1644.16</v>
      </c>
      <c r="E174" s="242">
        <v>1665.95</v>
      </c>
      <c r="F174" s="52">
        <f t="shared" si="31"/>
        <v>101.32529680809654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199.16</v>
      </c>
      <c r="E176" s="242">
        <v>198.5</v>
      </c>
      <c r="F176" s="52">
        <f t="shared" si="31"/>
        <v>99.668608154247835</v>
      </c>
    </row>
    <row r="177" spans="1:6" ht="12.75" customHeight="1" x14ac:dyDescent="0.2">
      <c r="A177" s="53">
        <v>323</v>
      </c>
      <c r="B177" s="85" t="s">
        <v>398</v>
      </c>
      <c r="C177" s="50" t="s">
        <v>399</v>
      </c>
      <c r="D177" s="51">
        <f t="shared" ref="D177:E177" si="42">SUM(D178:D186)</f>
        <v>115420.82</v>
      </c>
      <c r="E177" s="51">
        <f t="shared" si="42"/>
        <v>94624.77</v>
      </c>
      <c r="F177" s="52">
        <f t="shared" si="31"/>
        <v>81.982410105906368</v>
      </c>
    </row>
    <row r="178" spans="1:6" ht="12.75" customHeight="1" x14ac:dyDescent="0.2">
      <c r="A178" s="53">
        <v>3231</v>
      </c>
      <c r="B178" s="85" t="s">
        <v>400</v>
      </c>
      <c r="C178" s="50" t="s">
        <v>401</v>
      </c>
      <c r="D178" s="242">
        <v>13993.25</v>
      </c>
      <c r="E178" s="242">
        <v>14358.21</v>
      </c>
      <c r="F178" s="52">
        <f t="shared" si="31"/>
        <v>102.60811462669501</v>
      </c>
    </row>
    <row r="179" spans="1:6" ht="12.75" customHeight="1" x14ac:dyDescent="0.2">
      <c r="A179" s="53">
        <v>3232</v>
      </c>
      <c r="B179" s="85" t="s">
        <v>402</v>
      </c>
      <c r="C179" s="50" t="s">
        <v>403</v>
      </c>
      <c r="D179" s="242">
        <v>2294.85</v>
      </c>
      <c r="E179" s="242">
        <v>968.98</v>
      </c>
      <c r="F179" s="52">
        <f t="shared" si="31"/>
        <v>42.224110508312087</v>
      </c>
    </row>
    <row r="180" spans="1:6" ht="12.75" customHeight="1" x14ac:dyDescent="0.2">
      <c r="A180" s="53">
        <v>3233</v>
      </c>
      <c r="B180" s="85" t="s">
        <v>404</v>
      </c>
      <c r="C180" s="50" t="s">
        <v>405</v>
      </c>
      <c r="D180" s="242">
        <v>2037.13</v>
      </c>
      <c r="E180" s="242">
        <v>2848.4</v>
      </c>
      <c r="F180" s="52">
        <f t="shared" si="31"/>
        <v>139.82416438813428</v>
      </c>
    </row>
    <row r="181" spans="1:6" ht="12.75" customHeight="1" x14ac:dyDescent="0.2">
      <c r="A181" s="53">
        <v>3234</v>
      </c>
      <c r="B181" s="85" t="s">
        <v>406</v>
      </c>
      <c r="C181" s="50" t="s">
        <v>407</v>
      </c>
      <c r="D181" s="242">
        <v>1546.01</v>
      </c>
      <c r="E181" s="242">
        <v>904.95</v>
      </c>
      <c r="F181" s="52">
        <f t="shared" si="31"/>
        <v>58.534550229299938</v>
      </c>
    </row>
    <row r="182" spans="1:6" ht="12.75" customHeight="1" x14ac:dyDescent="0.2">
      <c r="A182" s="53">
        <v>3235</v>
      </c>
      <c r="B182" s="85" t="s">
        <v>408</v>
      </c>
      <c r="C182" s="50" t="s">
        <v>409</v>
      </c>
      <c r="D182" s="242">
        <v>3062.29</v>
      </c>
      <c r="E182" s="242">
        <v>1964.37</v>
      </c>
      <c r="F182" s="52">
        <f t="shared" si="31"/>
        <v>64.147092535324873</v>
      </c>
    </row>
    <row r="183" spans="1:6" ht="12.75" customHeight="1" x14ac:dyDescent="0.2">
      <c r="A183" s="53">
        <v>3236</v>
      </c>
      <c r="B183" s="85" t="s">
        <v>410</v>
      </c>
      <c r="C183" s="50" t="s">
        <v>411</v>
      </c>
      <c r="D183" s="242">
        <v>3532.77</v>
      </c>
      <c r="E183" s="242">
        <v>92.86</v>
      </c>
      <c r="F183" s="52">
        <f t="shared" si="31"/>
        <v>2.6285322848642849</v>
      </c>
    </row>
    <row r="184" spans="1:6" ht="12.75" customHeight="1" x14ac:dyDescent="0.2">
      <c r="A184" s="53">
        <v>3237</v>
      </c>
      <c r="B184" s="85" t="s">
        <v>412</v>
      </c>
      <c r="C184" s="50" t="s">
        <v>413</v>
      </c>
      <c r="D184" s="242">
        <v>88740.74</v>
      </c>
      <c r="E184" s="242">
        <v>73145.72</v>
      </c>
      <c r="F184" s="52">
        <f t="shared" si="31"/>
        <v>82.42631287501095</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193.87</v>
      </c>
      <c r="E186" s="242">
        <v>321.36</v>
      </c>
      <c r="F186" s="52">
        <f t="shared" si="31"/>
        <v>165.76056120080466</v>
      </c>
    </row>
    <row r="187" spans="1:6" ht="12.75" customHeight="1" x14ac:dyDescent="0.2">
      <c r="A187" s="53">
        <v>324</v>
      </c>
      <c r="B187" s="85" t="s">
        <v>418</v>
      </c>
      <c r="C187" s="50" t="s">
        <v>419</v>
      </c>
      <c r="D187" s="242">
        <v>96.07</v>
      </c>
      <c r="E187" s="242">
        <v>55.12</v>
      </c>
      <c r="F187" s="52">
        <f t="shared" si="31"/>
        <v>57.374830852503386</v>
      </c>
    </row>
    <row r="188" spans="1:6" ht="12.75" customHeight="1" x14ac:dyDescent="0.2">
      <c r="A188" s="53">
        <v>329</v>
      </c>
      <c r="B188" s="85" t="s">
        <v>420</v>
      </c>
      <c r="C188" s="50" t="s">
        <v>421</v>
      </c>
      <c r="D188" s="51">
        <f t="shared" ref="D188:E188" si="43">SUM(D189:D195)</f>
        <v>611.82000000000005</v>
      </c>
      <c r="E188" s="51">
        <f t="shared" si="43"/>
        <v>942</v>
      </c>
      <c r="F188" s="52">
        <f t="shared" si="31"/>
        <v>153.9668529959792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360.05</v>
      </c>
      <c r="E190" s="242">
        <v>344.29</v>
      </c>
      <c r="F190" s="52">
        <f t="shared" si="31"/>
        <v>95.622830162477442</v>
      </c>
    </row>
    <row r="191" spans="1:6" ht="12.75" customHeight="1" x14ac:dyDescent="0.2">
      <c r="A191" s="53">
        <v>3293</v>
      </c>
      <c r="B191" s="85" t="s">
        <v>426</v>
      </c>
      <c r="C191" s="50" t="s">
        <v>427</v>
      </c>
      <c r="D191" s="242">
        <v>131.4</v>
      </c>
      <c r="E191" s="242">
        <v>207</v>
      </c>
      <c r="F191" s="52">
        <f t="shared" si="31"/>
        <v>157.53424657534245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4.6500000000000004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115.72</v>
      </c>
      <c r="E195" s="242">
        <v>390.71</v>
      </c>
      <c r="F195" s="52">
        <f t="shared" si="31"/>
        <v>337.63394400276525</v>
      </c>
    </row>
    <row r="196" spans="1:6" ht="12.75" customHeight="1" x14ac:dyDescent="0.2">
      <c r="A196" s="53">
        <v>34</v>
      </c>
      <c r="B196" s="232" t="s">
        <v>436</v>
      </c>
      <c r="C196" s="50" t="s">
        <v>437</v>
      </c>
      <c r="D196" s="51">
        <f t="shared" ref="D196:E196" si="44">D197+D202+D210</f>
        <v>676.61</v>
      </c>
      <c r="E196" s="51">
        <f t="shared" si="44"/>
        <v>776.7299999999999</v>
      </c>
      <c r="F196" s="52">
        <f t="shared" si="31"/>
        <v>114.79729829591638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366.72</v>
      </c>
      <c r="E202" s="51">
        <f t="shared" si="46"/>
        <v>216.17</v>
      </c>
      <c r="F202" s="52">
        <f t="shared" si="31"/>
        <v>58.946880453752172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366.72</v>
      </c>
      <c r="E208" s="242">
        <v>216.17</v>
      </c>
      <c r="F208" s="52">
        <f t="shared" si="31"/>
        <v>58.946880453752172</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309.89</v>
      </c>
      <c r="E210" s="51">
        <f t="shared" si="47"/>
        <v>560.55999999999995</v>
      </c>
      <c r="F210" s="52">
        <f t="shared" si="31"/>
        <v>180.88999322340186</v>
      </c>
    </row>
    <row r="211" spans="1:6" ht="12.75" customHeight="1" x14ac:dyDescent="0.2">
      <c r="A211" s="53">
        <v>3431</v>
      </c>
      <c r="B211" s="232" t="s">
        <v>466</v>
      </c>
      <c r="C211" s="50" t="s">
        <v>467</v>
      </c>
      <c r="D211" s="242">
        <v>309.89</v>
      </c>
      <c r="E211" s="242">
        <v>560.55999999999995</v>
      </c>
      <c r="F211" s="52">
        <f t="shared" si="31"/>
        <v>180.88999322340186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620948.71000000008</v>
      </c>
      <c r="E289" s="51">
        <f t="shared" si="79"/>
        <v>747169.86</v>
      </c>
      <c r="F289" s="52">
        <f t="shared" si="76"/>
        <v>120.32714586040444</v>
      </c>
    </row>
    <row r="290" spans="1:6" ht="12.75" customHeight="1" x14ac:dyDescent="0.2">
      <c r="A290" s="53" t="s">
        <v>609</v>
      </c>
      <c r="B290" s="85" t="s">
        <v>620</v>
      </c>
      <c r="C290" s="50" t="s">
        <v>621</v>
      </c>
      <c r="D290" s="51">
        <f>IF(D6&gt;=D289,D6-D289,0)</f>
        <v>0</v>
      </c>
      <c r="E290" s="51">
        <f>IF(E6&gt;=E289,E6-E289,0)</f>
        <v>30734.640000000014</v>
      </c>
      <c r="F290" s="52" t="str">
        <f t="shared" si="76"/>
        <v>-</v>
      </c>
    </row>
    <row r="291" spans="1:6" ht="12.75" customHeight="1" x14ac:dyDescent="0.2">
      <c r="A291" s="53" t="s">
        <v>609</v>
      </c>
      <c r="B291" s="85" t="s">
        <v>622</v>
      </c>
      <c r="C291" s="50" t="s">
        <v>623</v>
      </c>
      <c r="D291" s="51">
        <f>IF(D289&gt;=D6,D289-D6,0)</f>
        <v>12139.340000000084</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570.13</v>
      </c>
      <c r="E293" s="242">
        <v>16771.080000000002</v>
      </c>
      <c r="F293" s="52">
        <f t="shared" si="76"/>
        <v>2941.6238401768019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115.97</v>
      </c>
      <c r="E350" s="51">
        <f t="shared" si="95"/>
        <v>10602.72</v>
      </c>
      <c r="F350" s="52">
        <f t="shared" si="81"/>
        <v>9142.6403380184529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115.97</v>
      </c>
      <c r="E363" s="51">
        <f t="shared" si="99"/>
        <v>315.97000000000003</v>
      </c>
      <c r="F363" s="52">
        <f t="shared" si="81"/>
        <v>272.45839441234801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115.97</v>
      </c>
      <c r="E369" s="51">
        <f t="shared" si="101"/>
        <v>315.97000000000003</v>
      </c>
      <c r="F369" s="52">
        <f t="shared" si="81"/>
        <v>272.45839441234801</v>
      </c>
    </row>
    <row r="370" spans="1:6" ht="12.75" customHeight="1" x14ac:dyDescent="0.2">
      <c r="A370" s="53">
        <v>4221</v>
      </c>
      <c r="B370" s="85" t="s">
        <v>675</v>
      </c>
      <c r="C370" s="50" t="s">
        <v>767</v>
      </c>
      <c r="D370" s="242">
        <v>0</v>
      </c>
      <c r="E370" s="242">
        <v>315.97000000000003</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115.97</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10286.75</v>
      </c>
      <c r="F402" s="52" t="str">
        <f t="shared" si="81"/>
        <v>-</v>
      </c>
    </row>
    <row r="403" spans="1:6" ht="12.75" customHeight="1" x14ac:dyDescent="0.2">
      <c r="A403" s="53">
        <v>451</v>
      </c>
      <c r="B403" s="85" t="s">
        <v>812</v>
      </c>
      <c r="C403" s="50" t="s">
        <v>813</v>
      </c>
      <c r="D403" s="242">
        <v>0</v>
      </c>
      <c r="E403" s="242">
        <v>10286.75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115.97</v>
      </c>
      <c r="E408" s="51">
        <f t="shared" si="111"/>
        <v>10602.72</v>
      </c>
      <c r="F408" s="52">
        <f t="shared" si="81"/>
        <v>9142.6403380184529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608809.37</v>
      </c>
      <c r="E412" s="51">
        <f>E6+E298</f>
        <v>777904.5</v>
      </c>
      <c r="F412" s="52">
        <f t="shared" si="81"/>
        <v>127.77472528059153</v>
      </c>
    </row>
    <row r="413" spans="1:6" ht="12.75" customHeight="1" x14ac:dyDescent="0.2">
      <c r="A413" s="53" t="s">
        <v>609</v>
      </c>
      <c r="B413" s="85" t="s">
        <v>832</v>
      </c>
      <c r="C413" s="50" t="s">
        <v>833</v>
      </c>
      <c r="D413" s="51">
        <f t="shared" ref="D413:E413" si="112">D289+D350</f>
        <v>621064.68000000005</v>
      </c>
      <c r="E413" s="51">
        <f t="shared" si="112"/>
        <v>757772.58</v>
      </c>
      <c r="F413" s="52">
        <f t="shared" si="81"/>
        <v>122.01186195292894</v>
      </c>
    </row>
    <row r="414" spans="1:6" ht="12.75" customHeight="1" x14ac:dyDescent="0.2">
      <c r="A414" s="53" t="s">
        <v>609</v>
      </c>
      <c r="B414" s="85" t="s">
        <v>834</v>
      </c>
      <c r="C414" s="50" t="s">
        <v>835</v>
      </c>
      <c r="D414" s="51">
        <f t="shared" ref="D414:E414" si="113">IF(D412&gt;=D413,D412-D413,0)</f>
        <v>0</v>
      </c>
      <c r="E414" s="51">
        <f t="shared" si="113"/>
        <v>20131.920000000042</v>
      </c>
      <c r="F414" s="52" t="str">
        <f t="shared" si="81"/>
        <v>-</v>
      </c>
    </row>
    <row r="415" spans="1:6" ht="12.75" customHeight="1" x14ac:dyDescent="0.2">
      <c r="A415" s="53" t="s">
        <v>609</v>
      </c>
      <c r="B415" s="85" t="s">
        <v>836</v>
      </c>
      <c r="C415" s="50" t="s">
        <v>837</v>
      </c>
      <c r="D415" s="51">
        <f t="shared" ref="D415:E415" si="114">IF(D413&gt;=D412,D413-D412,0)</f>
        <v>12255.310000000056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570.13</v>
      </c>
      <c r="E417" s="51">
        <f t="shared" si="116"/>
        <v>16771.080000000002</v>
      </c>
      <c r="F417" s="52">
        <f t="shared" si="81"/>
        <v>2941.6238401768019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3945.64</v>
      </c>
      <c r="E528" s="51">
        <f t="shared" si="148"/>
        <v>4096.03</v>
      </c>
      <c r="F528" s="52">
        <f t="shared" si="119"/>
        <v>103.81154895023369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3945.64</v>
      </c>
      <c r="E593" s="51">
        <f t="shared" si="167"/>
        <v>4096.03</v>
      </c>
      <c r="F593" s="52">
        <f t="shared" si="119"/>
        <v>103.81154895023369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3945.64</v>
      </c>
      <c r="E605" s="51">
        <f t="shared" si="171"/>
        <v>4096.03</v>
      </c>
      <c r="F605" s="52">
        <f t="shared" si="119"/>
        <v>103.81154895023369</v>
      </c>
    </row>
    <row r="606" spans="1:6" ht="24" x14ac:dyDescent="0.2">
      <c r="A606" s="53">
        <v>5443</v>
      </c>
      <c r="B606" s="85" t="s">
        <v>1210</v>
      </c>
      <c r="C606" s="50" t="s">
        <v>1211</v>
      </c>
      <c r="D606" s="242">
        <v>3945.64</v>
      </c>
      <c r="E606" s="242">
        <v>4096.03</v>
      </c>
      <c r="F606" s="52">
        <f t="shared" si="119"/>
        <v>103.81154895023369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3945.64</v>
      </c>
      <c r="E636" s="51">
        <f t="shared" si="179"/>
        <v>4096.03</v>
      </c>
      <c r="F636" s="52">
        <f t="shared" si="119"/>
        <v>103.81154895023369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608809.37</v>
      </c>
      <c r="E639" s="51">
        <f t="shared" si="180"/>
        <v>777904.5</v>
      </c>
      <c r="F639" s="52">
        <f t="shared" si="119"/>
        <v>127.77472528059153</v>
      </c>
    </row>
    <row r="640" spans="1:6" ht="12.75" customHeight="1" x14ac:dyDescent="0.2">
      <c r="A640" s="53" t="s">
        <v>609</v>
      </c>
      <c r="B640" s="85" t="s">
        <v>1278</v>
      </c>
      <c r="C640" s="50" t="s">
        <v>1279</v>
      </c>
      <c r="D640" s="51">
        <f t="shared" ref="D640:E640" si="181">D413+D528</f>
        <v>625010.32000000007</v>
      </c>
      <c r="E640" s="51">
        <f t="shared" si="181"/>
        <v>761868.61</v>
      </c>
      <c r="F640" s="52">
        <f t="shared" si="119"/>
        <v>121.8969648373166</v>
      </c>
    </row>
    <row r="641" spans="1:6" ht="12.75" customHeight="1" x14ac:dyDescent="0.2">
      <c r="A641" s="53" t="s">
        <v>609</v>
      </c>
      <c r="B641" s="85" t="s">
        <v>1280</v>
      </c>
      <c r="C641" s="50" t="s">
        <v>1281</v>
      </c>
      <c r="D641" s="51">
        <f t="shared" ref="D641:E641" si="182">IF(D639&gt;=D640,D639-D640,0)</f>
        <v>0</v>
      </c>
      <c r="E641" s="51">
        <f t="shared" si="182"/>
        <v>16035.890000000014</v>
      </c>
      <c r="F641" s="52" t="str">
        <f t="shared" si="119"/>
        <v>-</v>
      </c>
    </row>
    <row r="642" spans="1:6" ht="12.75" customHeight="1" x14ac:dyDescent="0.2">
      <c r="A642" s="53" t="s">
        <v>609</v>
      </c>
      <c r="B642" s="85" t="s">
        <v>1282</v>
      </c>
      <c r="C642" s="50" t="s">
        <v>1283</v>
      </c>
      <c r="D642" s="51">
        <f t="shared" ref="D642:E642" si="183">IF(D640&gt;=D639,D640-D639,0)</f>
        <v>16200.95000000007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570.13</v>
      </c>
      <c r="E644" s="51">
        <f t="shared" si="185"/>
        <v>16771.080000000002</v>
      </c>
      <c r="F644" s="52">
        <f t="shared" si="119"/>
        <v>2941.6238401768019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16771.080000000071</v>
      </c>
      <c r="E646" s="51">
        <f t="shared" si="187"/>
        <v>735.18999999998778</v>
      </c>
      <c r="F646" s="52">
        <f t="shared" si="119"/>
        <v>4.3836771394566405</v>
      </c>
    </row>
    <row r="647" spans="1:6" ht="24" x14ac:dyDescent="0.2">
      <c r="A647" s="55" t="s">
        <v>1292</v>
      </c>
      <c r="B647" s="233" t="s">
        <v>1293</v>
      </c>
      <c r="C647" s="56" t="s">
        <v>1292</v>
      </c>
      <c r="D647" s="243">
        <v>42241.29</v>
      </c>
      <c r="E647" s="243">
        <v>65083.98</v>
      </c>
      <c r="F647" s="57">
        <f t="shared" si="119"/>
        <v>154.07668657846386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7612.17</v>
      </c>
      <c r="E649" s="242">
        <v>11122.94</v>
      </c>
      <c r="F649" s="52">
        <f t="shared" ref="F649:F724" si="188">IF(D649&lt;&gt;0,IF(E649/D649&gt;=100,"&gt;&gt;100",E649/D649*100),"-")</f>
        <v>146.12048863858794</v>
      </c>
    </row>
    <row r="650" spans="1:6" ht="12.75" customHeight="1" x14ac:dyDescent="0.2">
      <c r="A650" s="53" t="s">
        <v>1297</v>
      </c>
      <c r="B650" s="85" t="s">
        <v>1298</v>
      </c>
      <c r="C650" s="50" t="s">
        <v>1297</v>
      </c>
      <c r="D650" s="242">
        <v>37208.019999999997</v>
      </c>
      <c r="E650" s="242">
        <v>91661.92</v>
      </c>
      <c r="F650" s="52">
        <f t="shared" si="188"/>
        <v>246.34989983342302</v>
      </c>
    </row>
    <row r="651" spans="1:6" ht="12.75" customHeight="1" x14ac:dyDescent="0.2">
      <c r="A651" s="53" t="s">
        <v>1299</v>
      </c>
      <c r="B651" s="85" t="s">
        <v>1300</v>
      </c>
      <c r="C651" s="50" t="s">
        <v>1299</v>
      </c>
      <c r="D651" s="242">
        <v>33697.25</v>
      </c>
      <c r="E651" s="242">
        <v>81245.820000000007</v>
      </c>
      <c r="F651" s="52">
        <f t="shared" si="188"/>
        <v>241.10519404402439</v>
      </c>
    </row>
    <row r="652" spans="1:6" ht="24" x14ac:dyDescent="0.2">
      <c r="A652" s="53">
        <v>11</v>
      </c>
      <c r="B652" s="85" t="s">
        <v>1301</v>
      </c>
      <c r="C652" s="50" t="s">
        <v>1302</v>
      </c>
      <c r="D652" s="51">
        <f t="shared" ref="D652:E652" si="189">+D649+D650-D651</f>
        <v>11122.939999999995</v>
      </c>
      <c r="E652" s="51">
        <f t="shared" si="189"/>
        <v>21539.039999999994</v>
      </c>
      <c r="F652" s="52">
        <f t="shared" si="188"/>
        <v>193.6452053144223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23</v>
      </c>
      <c r="E654" s="262">
        <v>24</v>
      </c>
      <c r="F654" s="52">
        <f t="shared" si="188"/>
        <v>104.34782608695652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28477.82</v>
      </c>
      <c r="E718" s="242">
        <v>31838.79</v>
      </c>
      <c r="F718" s="52">
        <f t="shared" si="188"/>
        <v>111.80206209604529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3123.32</v>
      </c>
      <c r="E720" s="242">
        <v>92.86</v>
      </c>
      <c r="F720" s="52">
        <f t="shared" si="188"/>
        <v>2.9731183484241126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14649.9</v>
      </c>
      <c r="E723" s="242">
        <v>11856.38</v>
      </c>
      <c r="F723" s="52">
        <f t="shared" si="188"/>
        <v>80.931473934975656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366.72</v>
      </c>
      <c r="E748" s="242">
        <v>216.17</v>
      </c>
      <c r="F748" s="52">
        <f t="shared" si="190"/>
        <v>58.946880453752172</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3945.64</v>
      </c>
      <c r="E955" s="242">
        <v>4096.03</v>
      </c>
      <c r="F955" s="52">
        <f t="shared" si="190"/>
        <v>103.81154895023369</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52" zoomScale="120" zoomScaleNormal="12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75710.760000000009</v>
      </c>
      <c r="E6" s="229">
        <f t="shared" si="0"/>
        <v>109923.85000000003</v>
      </c>
      <c r="F6" s="230">
        <f t="shared" ref="F6:F260" si="1">IF(D6&gt;0,IF(E6/D6&gt;=100,"&gt;&gt;100",E6/D6*100),"-")</f>
        <v>145.18920428219189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19553.220000000008</v>
      </c>
      <c r="E7" s="104">
        <f t="shared" si="2"/>
        <v>20567.590000000026</v>
      </c>
      <c r="F7" s="93">
        <f t="shared" si="1"/>
        <v>105.18773889927088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10286.75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10286.75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19553.220000000008</v>
      </c>
      <c r="E12" s="104">
        <f t="shared" si="3"/>
        <v>10280.840000000026</v>
      </c>
      <c r="F12" s="93">
        <f t="shared" si="1"/>
        <v>52.578756849255626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9017.7900000000081</v>
      </c>
      <c r="E19" s="104">
        <f t="shared" si="5"/>
        <v>7008.5900000000256</v>
      </c>
      <c r="F19" s="93">
        <f t="shared" si="1"/>
        <v>77.719596486500791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144852.6</v>
      </c>
      <c r="E20" s="247">
        <v>143443.34</v>
      </c>
      <c r="F20" s="93">
        <f t="shared" si="1"/>
        <v>99.02710755623302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11652.09</v>
      </c>
      <c r="E21" s="247">
        <v>11950.22</v>
      </c>
      <c r="F21" s="93">
        <f t="shared" si="1"/>
        <v>102.55859678392459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3726.81</v>
      </c>
      <c r="E22" s="247">
        <v>4020.76</v>
      </c>
      <c r="F22" s="93">
        <f t="shared" si="1"/>
        <v>107.88744261177791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2119.67</v>
      </c>
      <c r="E26" s="247">
        <v>2119.67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153333.38</v>
      </c>
      <c r="E28" s="247">
        <v>154525.4</v>
      </c>
      <c r="F28" s="93">
        <f t="shared" si="1"/>
        <v>100.77740411122483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7198.9500000000007</v>
      </c>
      <c r="E29" s="104">
        <f t="shared" si="6"/>
        <v>3272.25</v>
      </c>
      <c r="F29" s="93">
        <f t="shared" si="1"/>
        <v>45.454545454545446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19633.5</v>
      </c>
      <c r="E30" s="247">
        <v>19633.5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12434.55</v>
      </c>
      <c r="E34" s="247">
        <v>16361.25</v>
      </c>
      <c r="F34" s="93">
        <f t="shared" si="1"/>
        <v>131.57894736842107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3336.4799999999996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v>
      </c>
      <c r="E47" s="247">
        <v>16682.43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13345.95</v>
      </c>
      <c r="E50" s="247">
        <v>16682.43</v>
      </c>
      <c r="F50" s="93">
        <f t="shared" si="1"/>
        <v>124.99994380317625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3513.97</v>
      </c>
      <c r="E54" s="247">
        <v>3915.76</v>
      </c>
      <c r="F54" s="93">
        <f t="shared" si="1"/>
        <v>111.4340759881274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3513.97</v>
      </c>
      <c r="E55" s="247">
        <v>3915.76</v>
      </c>
      <c r="F55" s="93">
        <f t="shared" si="1"/>
        <v>111.4340759881274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56157.54</v>
      </c>
      <c r="E68" s="104">
        <f t="shared" si="13"/>
        <v>89356.260000000009</v>
      </c>
      <c r="F68" s="93">
        <f t="shared" si="1"/>
        <v>159.11711944647149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11122.94</v>
      </c>
      <c r="E69" s="104">
        <f t="shared" si="14"/>
        <v>21539.040000000001</v>
      </c>
      <c r="F69" s="93">
        <f t="shared" si="1"/>
        <v>193.64520531442227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11122.94</v>
      </c>
      <c r="E70" s="104">
        <f t="shared" si="15"/>
        <v>21218.18</v>
      </c>
      <c r="F70" s="93">
        <f t="shared" si="1"/>
        <v>190.76053633301987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11122.94</v>
      </c>
      <c r="E72" s="247">
        <v>21218.18</v>
      </c>
      <c r="F72" s="93">
        <f t="shared" si="1"/>
        <v>190.76053633301987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320.86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2754.16</v>
      </c>
      <c r="E78" s="104">
        <f>E79+SUM(E82:E84)-E85+E86</f>
        <v>2733.2400000000002</v>
      </c>
      <c r="F78" s="93">
        <f t="shared" si="1"/>
        <v>99.240421761989154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1507.52</v>
      </c>
      <c r="E84" s="247">
        <v>248.28</v>
      </c>
      <c r="F84" s="93">
        <f t="shared" si="1"/>
        <v>16.469433241350032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1246.6400000000001</v>
      </c>
      <c r="E86" s="247">
        <v>2484.96</v>
      </c>
      <c r="F86" s="93">
        <f t="shared" si="1"/>
        <v>199.33260604504909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39.15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39.15</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42241.29</v>
      </c>
      <c r="E170" s="104">
        <f t="shared" si="29"/>
        <v>65083.98</v>
      </c>
      <c r="F170" s="93">
        <f t="shared" si="1"/>
        <v>154.07668657846386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605.51</v>
      </c>
      <c r="E171" s="247">
        <v>655.54</v>
      </c>
      <c r="F171" s="93">
        <f t="shared" si="1"/>
        <v>108.26245644167727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41635.78</v>
      </c>
      <c r="E173" s="247">
        <v>64428.44</v>
      </c>
      <c r="F173" s="93">
        <f t="shared" si="1"/>
        <v>154.74296386425331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75710.759999999995</v>
      </c>
      <c r="E175" s="104">
        <f t="shared" si="30"/>
        <v>109923.84999999999</v>
      </c>
      <c r="F175" s="93">
        <f t="shared" si="1"/>
        <v>145.18920428219187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80558.149999999994</v>
      </c>
      <c r="E176" s="104">
        <f t="shared" si="31"/>
        <v>93624.95</v>
      </c>
      <c r="F176" s="93">
        <f t="shared" si="1"/>
        <v>116.22033276583437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72928.5</v>
      </c>
      <c r="E177" s="104">
        <f t="shared" si="32"/>
        <v>79804.58</v>
      </c>
      <c r="F177" s="93">
        <f t="shared" si="1"/>
        <v>109.428522456927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38640.519999999997</v>
      </c>
      <c r="E178" s="247">
        <v>60944.14</v>
      </c>
      <c r="F178" s="93">
        <f t="shared" si="1"/>
        <v>157.72080706988416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31630.880000000001</v>
      </c>
      <c r="E179" s="247">
        <v>16058.49</v>
      </c>
      <c r="F179" s="93">
        <f t="shared" si="1"/>
        <v>50.768394682664528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9.1</v>
      </c>
      <c r="E180" s="104">
        <f t="shared" si="33"/>
        <v>78.45</v>
      </c>
      <c r="F180" s="93">
        <f t="shared" si="1"/>
        <v>862.08791208791217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9.1</v>
      </c>
      <c r="E183" s="247">
        <v>78.45</v>
      </c>
      <c r="F183" s="93">
        <f t="shared" si="1"/>
        <v>862.08791208791217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2648</v>
      </c>
      <c r="E188" s="247">
        <v>2723.5</v>
      </c>
      <c r="F188" s="93">
        <f t="shared" si="1"/>
        <v>102.85120845921449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10286.75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7629.65</v>
      </c>
      <c r="E206" s="104">
        <f t="shared" si="37"/>
        <v>3533.62</v>
      </c>
      <c r="F206" s="93">
        <f t="shared" si="1"/>
        <v>46.314313238484075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7629.65</v>
      </c>
      <c r="E207" s="104">
        <f t="shared" si="38"/>
        <v>3533.62</v>
      </c>
      <c r="F207" s="93">
        <f t="shared" si="1"/>
        <v>46.314313238484075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7629.65</v>
      </c>
      <c r="E212" s="247">
        <v>3533.62</v>
      </c>
      <c r="F212" s="93">
        <f t="shared" si="1"/>
        <v>46.314313238484075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-4847.3900000000031</v>
      </c>
      <c r="E237" s="104">
        <f t="shared" si="41"/>
        <v>16298.9</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11923.689999999999</v>
      </c>
      <c r="E238" s="104">
        <f t="shared" si="42"/>
        <v>17034.09</v>
      </c>
      <c r="F238" s="93">
        <f t="shared" si="1"/>
        <v>142.85921556162566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19553.21</v>
      </c>
      <c r="E239" s="104">
        <f t="shared" si="43"/>
        <v>20567.59</v>
      </c>
      <c r="F239" s="93">
        <f t="shared" si="1"/>
        <v>105.1877926949079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19553.21</v>
      </c>
      <c r="E240" s="247">
        <v>20567.59</v>
      </c>
      <c r="F240" s="93">
        <f t="shared" si="1"/>
        <v>105.1877926949079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7629.52</v>
      </c>
      <c r="E242" s="104">
        <f t="shared" si="44"/>
        <v>3533.5</v>
      </c>
      <c r="F242" s="93">
        <f t="shared" si="1"/>
        <v>46.313529553628534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7629.52</v>
      </c>
      <c r="E243" s="247">
        <v>3533.5</v>
      </c>
      <c r="F243" s="93">
        <f t="shared" si="1"/>
        <v>46.313529553628534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-16771.080000000002</v>
      </c>
      <c r="E245" s="104">
        <f t="shared" si="45"/>
        <v>-735.19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16771.080000000002</v>
      </c>
      <c r="E250" s="104">
        <f t="shared" si="47"/>
        <v>735.19</v>
      </c>
      <c r="F250" s="93">
        <f t="shared" si="1"/>
        <v>4.3836771394567311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16771.080000000002</v>
      </c>
      <c r="E251" s="247">
        <v>735.19</v>
      </c>
      <c r="F251" s="93">
        <f t="shared" si="1"/>
        <v>4.3836771394567311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98006.54</v>
      </c>
      <c r="E259" s="104">
        <f t="shared" si="49"/>
        <v>98009.54</v>
      </c>
      <c r="F259" s="93">
        <f t="shared" si="1"/>
        <v>100.00306102021355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98006.54</v>
      </c>
      <c r="E260" s="248">
        <v>98009.54</v>
      </c>
      <c r="F260" s="97">
        <f t="shared" si="1"/>
        <v>100.00306102021355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39.15</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1140.46</v>
      </c>
      <c r="E268" s="247">
        <v>2474.96</v>
      </c>
      <c r="F268" s="93">
        <f t="shared" si="50"/>
        <v>217.01418725777319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106.18</v>
      </c>
      <c r="E269" s="247">
        <v>10</v>
      </c>
      <c r="F269" s="93">
        <f t="shared" si="50"/>
        <v>9.4179694857788654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39.15</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26380.6</v>
      </c>
      <c r="E287" s="247">
        <v>5272.73</v>
      </c>
      <c r="F287" s="93">
        <f t="shared" si="50"/>
        <v>19.987149647847279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46547.9</v>
      </c>
      <c r="E288" s="247">
        <v>74531.850000000006</v>
      </c>
      <c r="F288" s="93">
        <f t="shared" si="50"/>
        <v>160.1186090027692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10286.75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7629.65</v>
      </c>
      <c r="E294" s="247">
        <v>3533.62</v>
      </c>
      <c r="F294" s="93">
        <f t="shared" si="50"/>
        <v>46.314313238484075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1140.48</v>
      </c>
      <c r="E302" s="247">
        <v>2475.2199999999998</v>
      </c>
      <c r="F302" s="93">
        <f t="shared" si="50"/>
        <v>217.03317901234564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7629.65</v>
      </c>
      <c r="E309" s="247">
        <v>3533.62</v>
      </c>
      <c r="F309" s="93">
        <f t="shared" si="50"/>
        <v>46.314313238484075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K46" sqref="K4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621064.68000000005</v>
      </c>
      <c r="E28" s="81">
        <f t="shared" si="6"/>
        <v>757772.58</v>
      </c>
      <c r="F28" s="63">
        <f t="shared" si="1"/>
        <v>122.01186195292894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621064.68000000005</v>
      </c>
      <c r="E31" s="249">
        <v>757772.58</v>
      </c>
      <c r="F31" s="63">
        <f t="shared" si="1"/>
        <v>122.01186195292894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621064.68000000005</v>
      </c>
      <c r="E141" s="106">
        <f t="shared" si="28"/>
        <v>757772.58</v>
      </c>
      <c r="F141" s="82">
        <f t="shared" si="1"/>
        <v>122.01186195292894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G97" sqref="G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80558.16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784353.04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4269.99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769480.33000000007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620376.55000000005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148327.04999999999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776.73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10602.72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771286.25000000012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3619.51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763254.74000000011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598072.93000000005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164474.43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707.38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315.97000000000003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4096.03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4096.03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93624.949999999953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5272.7300000000005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895.89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895.89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4376.84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4376.84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4376.84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88352.22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2723.5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71808.350000000006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10286.75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3533.62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Sugnetić</cp:lastModifiedBy>
  <cp:lastPrinted>2024-01-30T09:14:16Z</cp:lastPrinted>
  <dcterms:created xsi:type="dcterms:W3CDTF">2022-04-01T05:14:30Z</dcterms:created>
  <dcterms:modified xsi:type="dcterms:W3CDTF">2024-01-30T16:09:11Z</dcterms:modified>
</cp:coreProperties>
</file>