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rashoda'!$A$1:$L$87</definedName>
    <definedName name="_xlnm.Print_Area" localSheetId="6">'Posebni dio'!$A$1:$F$193</definedName>
    <definedName name="_xlnm.Print_Area" localSheetId="4">'Račun financiranja'!$A$1:$L$11</definedName>
    <definedName name="_xlnm.Print_Area" localSheetId="3">'Rashodi prema funkcijskoj k '!$A$1:$H$8</definedName>
    <definedName name="_xlnm.Print_Area" localSheetId="2">'Rashodi prema izvorima finan'!$A$1:$H$23</definedName>
    <definedName name="_xlnm.Print_Area" localSheetId="0">SAŽETAK!$A$1:$L$27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192" i="15"/>
  <c r="E192" i="15"/>
  <c r="D192" i="15"/>
  <c r="C192" i="15"/>
  <c r="F191" i="15"/>
  <c r="E191" i="15"/>
  <c r="D191" i="15"/>
  <c r="C191" i="15"/>
  <c r="F190" i="15"/>
  <c r="E190" i="15"/>
  <c r="D190" i="15"/>
  <c r="C190" i="15"/>
  <c r="F188" i="15"/>
  <c r="E188" i="15"/>
  <c r="D188" i="15"/>
  <c r="C188" i="15"/>
  <c r="F187" i="15"/>
  <c r="E187" i="15"/>
  <c r="D187" i="15"/>
  <c r="C187" i="15"/>
  <c r="F184" i="15"/>
  <c r="E184" i="15"/>
  <c r="D184" i="15"/>
  <c r="C184" i="15"/>
  <c r="F182" i="15"/>
  <c r="E182" i="15"/>
  <c r="D182" i="15"/>
  <c r="C182" i="15"/>
  <c r="F180" i="15"/>
  <c r="E180" i="15"/>
  <c r="D180" i="15"/>
  <c r="C180" i="15"/>
  <c r="F178" i="15"/>
  <c r="E178" i="15"/>
  <c r="D178" i="15"/>
  <c r="C178" i="15"/>
  <c r="F177" i="15"/>
  <c r="E177" i="15"/>
  <c r="D177" i="15"/>
  <c r="C177" i="15"/>
  <c r="F176" i="15"/>
  <c r="E176" i="15"/>
  <c r="D176" i="15"/>
  <c r="C176" i="15"/>
  <c r="F175" i="15"/>
  <c r="E175" i="15"/>
  <c r="D175" i="15"/>
  <c r="C175" i="15"/>
  <c r="F172" i="15"/>
  <c r="E172" i="15"/>
  <c r="D172" i="15"/>
  <c r="C172" i="15"/>
  <c r="F171" i="15"/>
  <c r="E171" i="15"/>
  <c r="D171" i="15"/>
  <c r="C171" i="15"/>
  <c r="F170" i="15"/>
  <c r="E170" i="15"/>
  <c r="D170" i="15"/>
  <c r="C170" i="15"/>
  <c r="F168" i="15"/>
  <c r="E168" i="15"/>
  <c r="D168" i="15"/>
  <c r="C168" i="15"/>
  <c r="F167" i="15"/>
  <c r="E167" i="15"/>
  <c r="D167" i="15"/>
  <c r="C167" i="15"/>
  <c r="F166" i="15"/>
  <c r="E166" i="15"/>
  <c r="D166" i="15"/>
  <c r="C166" i="15"/>
  <c r="F165" i="15"/>
  <c r="E165" i="15"/>
  <c r="D165" i="15"/>
  <c r="C165" i="15"/>
  <c r="F163" i="15"/>
  <c r="E163" i="15"/>
  <c r="D163" i="15"/>
  <c r="C163" i="15"/>
  <c r="F162" i="15"/>
  <c r="E162" i="15"/>
  <c r="D162" i="15"/>
  <c r="C162" i="15"/>
  <c r="F161" i="15"/>
  <c r="E161" i="15"/>
  <c r="D161" i="15"/>
  <c r="C161" i="15"/>
  <c r="F159" i="15"/>
  <c r="E159" i="15"/>
  <c r="D159" i="15"/>
  <c r="C159" i="15"/>
  <c r="F158" i="15"/>
  <c r="E158" i="15"/>
  <c r="D158" i="15"/>
  <c r="C158" i="15"/>
  <c r="F154" i="15"/>
  <c r="E154" i="15"/>
  <c r="D154" i="15"/>
  <c r="C154" i="15"/>
  <c r="F152" i="15"/>
  <c r="E152" i="15"/>
  <c r="D152" i="15"/>
  <c r="C152" i="15"/>
  <c r="F150" i="15"/>
  <c r="E150" i="15"/>
  <c r="D150" i="15"/>
  <c r="C150" i="15"/>
  <c r="F147" i="15"/>
  <c r="E147" i="15"/>
  <c r="D147" i="15"/>
  <c r="C147" i="15"/>
  <c r="F146" i="15"/>
  <c r="E146" i="15"/>
  <c r="D146" i="15"/>
  <c r="C146" i="15"/>
  <c r="F145" i="15"/>
  <c r="E145" i="15"/>
  <c r="D145" i="15"/>
  <c r="C145" i="15"/>
  <c r="F144" i="15"/>
  <c r="E144" i="15"/>
  <c r="D144" i="15"/>
  <c r="C144" i="15"/>
  <c r="F141" i="15"/>
  <c r="E141" i="15"/>
  <c r="D141" i="15"/>
  <c r="C141" i="15"/>
  <c r="F140" i="15"/>
  <c r="E140" i="15"/>
  <c r="D140" i="15"/>
  <c r="C140" i="15"/>
  <c r="F139" i="15"/>
  <c r="E139" i="15"/>
  <c r="D139" i="15"/>
  <c r="C139" i="15"/>
  <c r="F137" i="15"/>
  <c r="E137" i="15"/>
  <c r="D137" i="15"/>
  <c r="C137" i="15"/>
  <c r="F136" i="15"/>
  <c r="E136" i="15"/>
  <c r="D136" i="15"/>
  <c r="C136" i="15"/>
  <c r="F135" i="15"/>
  <c r="E135" i="15"/>
  <c r="D135" i="15"/>
  <c r="C135" i="15"/>
  <c r="F132" i="15"/>
  <c r="E132" i="15"/>
  <c r="D132" i="15"/>
  <c r="C132" i="15"/>
  <c r="F130" i="15"/>
  <c r="E130" i="15"/>
  <c r="D130" i="15"/>
  <c r="C130" i="15"/>
  <c r="F127" i="15"/>
  <c r="E127" i="15"/>
  <c r="D127" i="15"/>
  <c r="C127" i="15"/>
  <c r="F123" i="15"/>
  <c r="E123" i="15"/>
  <c r="D123" i="15"/>
  <c r="C123" i="15"/>
  <c r="F122" i="15"/>
  <c r="E122" i="15"/>
  <c r="D122" i="15"/>
  <c r="C122" i="15"/>
  <c r="F121" i="15"/>
  <c r="E121" i="15"/>
  <c r="D121" i="15"/>
  <c r="C121" i="15"/>
  <c r="F120" i="15"/>
  <c r="E120" i="15"/>
  <c r="D120" i="15"/>
  <c r="C120" i="15"/>
  <c r="F118" i="15"/>
  <c r="E118" i="15"/>
  <c r="D118" i="15"/>
  <c r="C118" i="15"/>
  <c r="F117" i="15"/>
  <c r="E117" i="15"/>
  <c r="D117" i="15"/>
  <c r="C117" i="15"/>
  <c r="F116" i="15"/>
  <c r="E116" i="15"/>
  <c r="D116" i="15"/>
  <c r="C116" i="15"/>
  <c r="F113" i="15"/>
  <c r="E113" i="15"/>
  <c r="D113" i="15"/>
  <c r="C113" i="15"/>
  <c r="F112" i="15"/>
  <c r="E112" i="15"/>
  <c r="D112" i="15"/>
  <c r="C112" i="15"/>
  <c r="F111" i="15"/>
  <c r="E111" i="15"/>
  <c r="D111" i="15"/>
  <c r="C111" i="15"/>
  <c r="F109" i="15"/>
  <c r="E109" i="15"/>
  <c r="D109" i="15"/>
  <c r="C109" i="15"/>
  <c r="F106" i="15"/>
  <c r="E106" i="15"/>
  <c r="D106" i="15"/>
  <c r="C106" i="15"/>
  <c r="F102" i="15"/>
  <c r="E102" i="15"/>
  <c r="D102" i="15"/>
  <c r="C102" i="15"/>
  <c r="F101" i="15"/>
  <c r="E101" i="15"/>
  <c r="D101" i="15"/>
  <c r="C101" i="15"/>
  <c r="F100" i="15"/>
  <c r="E100" i="15"/>
  <c r="D100" i="15"/>
  <c r="C100" i="15"/>
  <c r="F99" i="15"/>
  <c r="E99" i="15"/>
  <c r="D99" i="15"/>
  <c r="C99" i="15"/>
  <c r="F96" i="15"/>
  <c r="E96" i="15"/>
  <c r="D96" i="15"/>
  <c r="C96" i="15"/>
  <c r="F95" i="15"/>
  <c r="E95" i="15"/>
  <c r="D95" i="15"/>
  <c r="C95" i="15"/>
  <c r="F94" i="15"/>
  <c r="E94" i="15"/>
  <c r="D94" i="15"/>
  <c r="C94" i="15"/>
  <c r="F92" i="15"/>
  <c r="E92" i="15"/>
  <c r="D92" i="15"/>
  <c r="C92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4" i="15"/>
  <c r="E84" i="15"/>
  <c r="D84" i="15"/>
  <c r="C84" i="15"/>
  <c r="F83" i="15"/>
  <c r="E83" i="15"/>
  <c r="D83" i="15"/>
  <c r="C83" i="15"/>
  <c r="F81" i="15"/>
  <c r="E81" i="15"/>
  <c r="D81" i="15"/>
  <c r="C81" i="15"/>
  <c r="F79" i="15"/>
  <c r="E79" i="15"/>
  <c r="D79" i="15"/>
  <c r="C79" i="15"/>
  <c r="F78" i="15"/>
  <c r="E78" i="15"/>
  <c r="D78" i="15"/>
  <c r="C78" i="15"/>
  <c r="F71" i="15"/>
  <c r="E71" i="15"/>
  <c r="D71" i="15"/>
  <c r="C71" i="15"/>
  <c r="F69" i="15"/>
  <c r="E69" i="15"/>
  <c r="D69" i="15"/>
  <c r="C69" i="15"/>
  <c r="F59" i="15"/>
  <c r="E59" i="15"/>
  <c r="D59" i="15"/>
  <c r="C59" i="15"/>
  <c r="F53" i="15"/>
  <c r="E53" i="15"/>
  <c r="D53" i="15"/>
  <c r="C53" i="15"/>
  <c r="F48" i="15"/>
  <c r="E48" i="15"/>
  <c r="D48" i="15"/>
  <c r="C48" i="15"/>
  <c r="F47" i="15"/>
  <c r="E47" i="15"/>
  <c r="D47" i="15"/>
  <c r="C47" i="15"/>
  <c r="F45" i="15"/>
  <c r="E45" i="15"/>
  <c r="D45" i="15"/>
  <c r="C45" i="15"/>
  <c r="F43" i="15"/>
  <c r="E43" i="15"/>
  <c r="D43" i="15"/>
  <c r="C43" i="15"/>
  <c r="F39" i="15"/>
  <c r="E39" i="15"/>
  <c r="D39" i="15"/>
  <c r="C39" i="15"/>
  <c r="F38" i="15"/>
  <c r="E38" i="15"/>
  <c r="D38" i="15"/>
  <c r="C38" i="15"/>
  <c r="F37" i="15"/>
  <c r="E37" i="15"/>
  <c r="D37" i="15"/>
  <c r="C37" i="15"/>
  <c r="F36" i="15"/>
  <c r="E36" i="15"/>
  <c r="D36" i="15"/>
  <c r="C36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29" i="15"/>
  <c r="E29" i="15"/>
  <c r="D29" i="15"/>
  <c r="C29" i="15"/>
  <c r="F28" i="15"/>
  <c r="E28" i="15"/>
  <c r="D28" i="15"/>
  <c r="C28" i="15"/>
  <c r="F26" i="15"/>
  <c r="E26" i="15"/>
  <c r="D26" i="15"/>
  <c r="C26" i="15"/>
  <c r="F20" i="15"/>
  <c r="E20" i="15"/>
  <c r="D20" i="15"/>
  <c r="C20" i="15"/>
  <c r="F18" i="15"/>
  <c r="E18" i="15"/>
  <c r="D18" i="15"/>
  <c r="C18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F18" i="5"/>
  <c r="E18" i="5"/>
  <c r="D18" i="5"/>
  <c r="C18" i="5"/>
  <c r="G18" i="5" s="1"/>
  <c r="H17" i="5"/>
  <c r="G17" i="5"/>
  <c r="H16" i="5"/>
  <c r="F16" i="5"/>
  <c r="E16" i="5"/>
  <c r="D16" i="5"/>
  <c r="C16" i="5"/>
  <c r="H15" i="5"/>
  <c r="F15" i="5"/>
  <c r="E15" i="5"/>
  <c r="D15" i="5"/>
  <c r="H14" i="5"/>
  <c r="G14" i="5"/>
  <c r="H13" i="5"/>
  <c r="G13" i="5"/>
  <c r="F13" i="5"/>
  <c r="E13" i="5"/>
  <c r="D13" i="5"/>
  <c r="C13" i="5"/>
  <c r="H12" i="5"/>
  <c r="G12" i="5"/>
  <c r="F11" i="5"/>
  <c r="G11" i="5" s="1"/>
  <c r="E11" i="5"/>
  <c r="D11" i="5"/>
  <c r="C11" i="5"/>
  <c r="H10" i="5"/>
  <c r="G10" i="5"/>
  <c r="F9" i="5"/>
  <c r="G9" i="5" s="1"/>
  <c r="E9" i="5"/>
  <c r="D9" i="5"/>
  <c r="C9" i="5"/>
  <c r="H8" i="5"/>
  <c r="G8" i="5"/>
  <c r="H7" i="5"/>
  <c r="F7" i="5"/>
  <c r="E7" i="5"/>
  <c r="D7" i="5"/>
  <c r="C7" i="5"/>
  <c r="C6" i="5" s="1"/>
  <c r="E6" i="5"/>
  <c r="D6" i="5"/>
  <c r="L86" i="3"/>
  <c r="K86" i="3"/>
  <c r="L85" i="3"/>
  <c r="K85" i="3"/>
  <c r="J85" i="3"/>
  <c r="I85" i="3"/>
  <c r="H85" i="3"/>
  <c r="G85" i="3"/>
  <c r="L84" i="3"/>
  <c r="K84" i="3"/>
  <c r="L83" i="3"/>
  <c r="K83" i="3"/>
  <c r="L82" i="3"/>
  <c r="K82" i="3"/>
  <c r="L81" i="3"/>
  <c r="K81" i="3"/>
  <c r="J81" i="3"/>
  <c r="I81" i="3"/>
  <c r="H81" i="3"/>
  <c r="G81" i="3"/>
  <c r="L80" i="3"/>
  <c r="J80" i="3"/>
  <c r="I80" i="3"/>
  <c r="H80" i="3"/>
  <c r="G80" i="3"/>
  <c r="G79" i="3" s="1"/>
  <c r="K79" i="3" s="1"/>
  <c r="L79" i="3"/>
  <c r="J79" i="3"/>
  <c r="I79" i="3"/>
  <c r="H79" i="3"/>
  <c r="L78" i="3"/>
  <c r="K78" i="3"/>
  <c r="L77" i="3"/>
  <c r="K77" i="3"/>
  <c r="J77" i="3"/>
  <c r="I77" i="3"/>
  <c r="H77" i="3"/>
  <c r="G77" i="3"/>
  <c r="L76" i="3"/>
  <c r="J76" i="3"/>
  <c r="I76" i="3"/>
  <c r="H76" i="3"/>
  <c r="G76" i="3"/>
  <c r="K76" i="3" s="1"/>
  <c r="L75" i="3"/>
  <c r="K75" i="3"/>
  <c r="L74" i="3"/>
  <c r="J74" i="3"/>
  <c r="I74" i="3"/>
  <c r="H74" i="3"/>
  <c r="G74" i="3"/>
  <c r="K74" i="3" s="1"/>
  <c r="L73" i="3"/>
  <c r="K73" i="3"/>
  <c r="L72" i="3"/>
  <c r="K72" i="3"/>
  <c r="J72" i="3"/>
  <c r="I72" i="3"/>
  <c r="H72" i="3"/>
  <c r="G72" i="3"/>
  <c r="L71" i="3"/>
  <c r="J71" i="3"/>
  <c r="I71" i="3"/>
  <c r="H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J64" i="3"/>
  <c r="I64" i="3"/>
  <c r="H64" i="3"/>
  <c r="G64" i="3"/>
  <c r="K64" i="3" s="1"/>
  <c r="L63" i="3"/>
  <c r="K63" i="3"/>
  <c r="L62" i="3"/>
  <c r="J62" i="3"/>
  <c r="I62" i="3"/>
  <c r="H62" i="3"/>
  <c r="G62" i="3"/>
  <c r="K62" i="3" s="1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J52" i="3"/>
  <c r="I52" i="3"/>
  <c r="H52" i="3"/>
  <c r="G52" i="3"/>
  <c r="K52" i="3" s="1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J45" i="3"/>
  <c r="I45" i="3"/>
  <c r="H45" i="3"/>
  <c r="G45" i="3"/>
  <c r="K45" i="3" s="1"/>
  <c r="L44" i="3"/>
  <c r="K44" i="3"/>
  <c r="L43" i="3"/>
  <c r="K43" i="3"/>
  <c r="L42" i="3"/>
  <c r="K42" i="3"/>
  <c r="L41" i="3"/>
  <c r="K41" i="3"/>
  <c r="L40" i="3"/>
  <c r="J40" i="3"/>
  <c r="I40" i="3"/>
  <c r="H40" i="3"/>
  <c r="G40" i="3"/>
  <c r="K40" i="3" s="1"/>
  <c r="L39" i="3"/>
  <c r="J39" i="3"/>
  <c r="I39" i="3"/>
  <c r="H39" i="3"/>
  <c r="L38" i="3"/>
  <c r="K38" i="3"/>
  <c r="L37" i="3"/>
  <c r="K37" i="3"/>
  <c r="J37" i="3"/>
  <c r="I37" i="3"/>
  <c r="H37" i="3"/>
  <c r="G37" i="3"/>
  <c r="L36" i="3"/>
  <c r="K36" i="3"/>
  <c r="L35" i="3"/>
  <c r="J35" i="3"/>
  <c r="I35" i="3"/>
  <c r="H35" i="3"/>
  <c r="G35" i="3"/>
  <c r="K35" i="3" s="1"/>
  <c r="L34" i="3"/>
  <c r="K34" i="3"/>
  <c r="L33" i="3"/>
  <c r="K33" i="3"/>
  <c r="L32" i="3"/>
  <c r="K32" i="3"/>
  <c r="L31" i="3"/>
  <c r="J31" i="3"/>
  <c r="I31" i="3"/>
  <c r="H31" i="3"/>
  <c r="G31" i="3"/>
  <c r="L30" i="3"/>
  <c r="J30" i="3"/>
  <c r="I30" i="3"/>
  <c r="H30" i="3"/>
  <c r="L29" i="3"/>
  <c r="J29" i="3"/>
  <c r="I29" i="3"/>
  <c r="H29" i="3"/>
  <c r="L28" i="3"/>
  <c r="J28" i="3"/>
  <c r="I28" i="3"/>
  <c r="H28" i="3"/>
  <c r="L23" i="3"/>
  <c r="K23" i="3"/>
  <c r="L22" i="3"/>
  <c r="K22" i="3"/>
  <c r="J21" i="3"/>
  <c r="L21" i="3" s="1"/>
  <c r="I21" i="3"/>
  <c r="H21" i="3"/>
  <c r="G21" i="3"/>
  <c r="G20" i="3" s="1"/>
  <c r="I20" i="3"/>
  <c r="H20" i="3"/>
  <c r="L19" i="3"/>
  <c r="K19" i="3"/>
  <c r="L18" i="3"/>
  <c r="K18" i="3"/>
  <c r="J18" i="3"/>
  <c r="I18" i="3"/>
  <c r="H18" i="3"/>
  <c r="G18" i="3"/>
  <c r="L17" i="3"/>
  <c r="K17" i="3"/>
  <c r="J16" i="3"/>
  <c r="I16" i="3"/>
  <c r="I15" i="3" s="1"/>
  <c r="H16" i="3"/>
  <c r="H15" i="3" s="1"/>
  <c r="H11" i="3" s="1"/>
  <c r="H10" i="3" s="1"/>
  <c r="G16" i="3"/>
  <c r="K16" i="3" s="1"/>
  <c r="J15" i="3"/>
  <c r="G15" i="3"/>
  <c r="L14" i="3"/>
  <c r="K14" i="3"/>
  <c r="J13" i="3"/>
  <c r="J12" i="3" s="1"/>
  <c r="I13" i="3"/>
  <c r="H13" i="3"/>
  <c r="G13" i="3"/>
  <c r="I12" i="3"/>
  <c r="H12" i="3"/>
  <c r="G12" i="3"/>
  <c r="H11" i="5" l="1"/>
  <c r="F6" i="5"/>
  <c r="H6" i="5" s="1"/>
  <c r="H9" i="5"/>
  <c r="C15" i="5"/>
  <c r="G15" i="5" s="1"/>
  <c r="G16" i="5"/>
  <c r="G7" i="5"/>
  <c r="K80" i="3"/>
  <c r="G71" i="3"/>
  <c r="K71" i="3" s="1"/>
  <c r="G39" i="3"/>
  <c r="K39" i="3" s="1"/>
  <c r="G30" i="3"/>
  <c r="K30" i="3"/>
  <c r="K31" i="3"/>
  <c r="L12" i="3"/>
  <c r="K12" i="3"/>
  <c r="K13" i="3"/>
  <c r="L13" i="3"/>
  <c r="K15" i="3"/>
  <c r="I11" i="3"/>
  <c r="I10" i="3" s="1"/>
  <c r="L15" i="3"/>
  <c r="L16" i="3"/>
  <c r="G11" i="3"/>
  <c r="G10" i="3" s="1"/>
  <c r="K21" i="3"/>
  <c r="J20" i="3"/>
  <c r="K20" i="3"/>
  <c r="G6" i="5" l="1"/>
  <c r="G29" i="3"/>
  <c r="G28" i="3" s="1"/>
  <c r="K28" i="3" s="1"/>
  <c r="K29" i="3"/>
  <c r="J11" i="3"/>
  <c r="L20" i="3"/>
  <c r="J10" i="3" l="1"/>
  <c r="L11" i="3"/>
  <c r="K11" i="3"/>
  <c r="L10" i="3" l="1"/>
  <c r="K10" i="3"/>
</calcChain>
</file>

<file path=xl/sharedStrings.xml><?xml version="1.0" encoding="utf-8"?>
<sst xmlns="http://schemas.openxmlformats.org/spreadsheetml/2006/main" count="660" uniqueCount="222">
  <si>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</si>
  <si>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</si>
  <si>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</si>
  <si>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</si>
  <si>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</si>
  <si>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</si>
  <si>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</si>
  <si>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</si>
  <si>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</si>
  <si>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</si>
  <si>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</si>
  <si>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</si>
  <si>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</si>
  <si>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</si>
  <si>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</si>
  <si>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</si>
  <si>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</si>
  <si>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</si>
  <si>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</si>
  <si>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</si>
  <si>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</si>
  <si>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</si>
  <si>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</si>
  <si>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</si>
  <si>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</si>
  <si>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</si>
  <si>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</si>
  <si>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</si>
  <si>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</si>
  <si>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</si>
  <si>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</si>
  <si>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</si>
  <si>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</si>
  <si>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</si>
  <si>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</si>
  <si>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</si>
  <si>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</si>
  <si>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</si>
  <si>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</si>
  <si>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</si>
  <si>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</si>
  <si>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</si>
  <si>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</si>
  <si>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</si>
  <si>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</si>
  <si>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</si>
  <si>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</si>
  <si>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</si>
  <si>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</si>
  <si>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</si>
  <si>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</si>
  <si>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</si>
  <si>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</si>
  <si>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</si>
  <si>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632</t>
  </si>
  <si>
    <t>POMOĆI OD MEĐUN.ORG,INSTIT. I TIJELA EU</t>
  </si>
  <si>
    <t>6323</t>
  </si>
  <si>
    <t>TEKUĆE POMOĆI OD INSIT. I TIJELA EU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</si>
  <si>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</si>
  <si>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</si>
  <si>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</si>
  <si>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</si>
  <si>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</si>
  <si>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</si>
  <si>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663</t>
  </si>
  <si>
    <t>Donacije od pravnih i fizičkih osoba izvan općeg proračuna i povrat donacija po protestiranim jamstvima</t>
  </si>
  <si>
    <t>6631</t>
  </si>
  <si>
    <t>Tekuće donacije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</si>
  <si>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</si>
  <si>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</si>
  <si>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</si>
  <si>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</si>
  <si>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</si>
  <si>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</si>
  <si>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</si>
  <si>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</si>
  <si>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</si>
  <si>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</si>
  <si>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</si>
  <si>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</si>
  <si>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</si>
  <si>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</si>
  <si>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</si>
  <si>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</si>
  <si>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3112</t>
  </si>
  <si>
    <t>Plaće u naravi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</si>
  <si>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</si>
  <si>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</si>
  <si>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</si>
  <si>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</si>
  <si>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</si>
  <si>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</si>
  <si>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</si>
  <si>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</si>
  <si>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</si>
  <si>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</si>
  <si>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</si>
  <si>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</si>
  <si>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</si>
  <si>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</si>
  <si>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</si>
  <si>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</si>
  <si>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</si>
  <si>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</si>
  <si>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</si>
  <si>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</si>
  <si>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</si>
  <si>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</si>
  <si>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</si>
  <si>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</si>
  <si>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</si>
  <si>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</si>
  <si>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</si>
  <si>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</si>
  <si>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</si>
  <si>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</si>
  <si>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</si>
  <si>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</si>
  <si>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</si>
  <si>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</si>
  <si>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</si>
  <si>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</si>
  <si>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</si>
  <si>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</si>
  <si>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</si>
  <si>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</si>
  <si>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</si>
  <si>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</si>
  <si>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</si>
  <si>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</si>
  <si>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</si>
  <si>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</si>
  <si>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</si>
  <si>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</si>
  <si>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</si>
  <si>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</si>
  <si>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</si>
  <si>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</si>
  <si>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</si>
  <si>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</si>
  <si>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</si>
  <si>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</si>
  <si>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</si>
  <si>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</si>
  <si>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</si>
  <si>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</si>
  <si>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</si>
  <si>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</si>
  <si>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</si>
  <si>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</si>
  <si>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</si>
  <si>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</si>
  <si>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</si>
  <si>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</si>
  <si>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</si>
  <si>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</si>
  <si>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</si>
  <si>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</si>
  <si>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</si>
  <si>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</si>
  <si>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</si>
  <si>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</si>
  <si>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</si>
  <si>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</si>
  <si>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</si>
  <si>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</si>
  <si>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</si>
  <si>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</si>
  <si>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37</t>
  </si>
  <si>
    <t>NAKNADE GRAĐANIMA I KUĆANSTVIMA NA TEMELJU OSIGURA</t>
  </si>
  <si>
    <t>372</t>
  </si>
  <si>
    <t>OSTALE NAKNADE GRAĐANIMA I KUĆANSTVIMA IZ PRORAČUN</t>
  </si>
  <si>
    <t>3721</t>
  </si>
  <si>
    <t>NAKNADE GRAĐANIMA I KUĆANSTVIMA U NOVCU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</si>
  <si>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</si>
  <si>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</si>
  <si>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</si>
  <si>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</si>
  <si>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</si>
  <si>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</si>
  <si>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</si>
  <si>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</si>
  <si>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</si>
  <si>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</si>
  <si>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</si>
  <si>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</si>
  <si>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</si>
  <si>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</si>
  <si>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</si>
  <si>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</si>
  <si>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</si>
  <si>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</si>
  <si>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</si>
  <si>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</si>
  <si>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5 Pomoći</t>
  </si>
  <si>
    <t>51 Pomoći EU</t>
  </si>
  <si>
    <t>6 Donacije</t>
  </si>
  <si>
    <t>61 Donacije</t>
  </si>
  <si>
    <t>3 Javni red i sigurnost</t>
  </si>
  <si>
    <t>0330 Sudovi</t>
  </si>
  <si>
    <t>109 Ministarstvo pravosuđa i uprave</t>
  </si>
  <si>
    <t>40 Državno odvjetničko vijeće Republike Hrvatske</t>
  </si>
  <si>
    <t>3365 DRŽAVNO ODVJETNIŠTVO Republike Hrvatske</t>
  </si>
  <si>
    <t>2812 Djelovanje državnih odvjetništava</t>
  </si>
  <si>
    <t>11</t>
  </si>
  <si>
    <t>51</t>
  </si>
  <si>
    <t>61</t>
  </si>
  <si>
    <t>A629262</t>
  </si>
  <si>
    <t>Suradnja Republike Hrvatske i EUROJUSTa</t>
  </si>
  <si>
    <t>TEKUĆI PLAN  2024.*</t>
  </si>
  <si>
    <t>IZVRŠENJE 1.-6.2024.*</t>
  </si>
  <si>
    <t xml:space="preserve">INDEKS**
</t>
  </si>
  <si>
    <t>Opći prihodi i primici</t>
  </si>
  <si>
    <t>A634000</t>
  </si>
  <si>
    <t>Progon počinitelja kaznenih djela, zaštita imovine RH i podnošenje pravnih sredstava za zaštitu zakonitosti</t>
  </si>
  <si>
    <t>Vlastiti prihodi</t>
  </si>
  <si>
    <t>Donacije</t>
  </si>
  <si>
    <t>A634002</t>
  </si>
  <si>
    <t>Međunarodna suradnja državnih odvjetništava</t>
  </si>
  <si>
    <t>Pomoći EU</t>
  </si>
  <si>
    <t>A634013</t>
  </si>
  <si>
    <t>Zastupanje Republike Hrvatske u inozemstvu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</si>
</sst>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13" sqref="J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5" t="s">
        <v>8</v>
      </c>
      <c r="C10" s="101"/>
      <c r="D10" s="101"/>
      <c r="E10" s="101"/>
      <c r="F10" s="97"/>
      <c r="G10" s="85">
        <v>3410590.49</v>
      </c>
      <c r="H10" s="86">
        <v>9439322</v>
      </c>
      <c r="I10" s="86">
        <v>9439322</v>
      </c>
      <c r="J10" s="86">
        <v>2967092.06</v>
      </c>
      <c r="K10" s="86"/>
      <c r="L10" s="86"/>
    </row>
    <row r="11" spans="2:13" ht="14.45" x14ac:dyDescent="0.3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108" t="s">
        <v>0</v>
      </c>
      <c r="C12" s="99"/>
      <c r="D12" s="99"/>
      <c r="E12" s="99"/>
      <c r="F12" s="109"/>
      <c r="G12" s="87">
        <f>G10+G11</f>
        <v>3410590.49</v>
      </c>
      <c r="H12" s="87">
        <f t="shared" ref="H12:J12" si="0">H10+H11</f>
        <v>9439322</v>
      </c>
      <c r="I12" s="87">
        <f t="shared" si="0"/>
        <v>9439322</v>
      </c>
      <c r="J12" s="87">
        <f t="shared" si="0"/>
        <v>2967092.06</v>
      </c>
      <c r="K12" s="88">
        <f>J12/G12*100</f>
        <v>86.996432691044063</v>
      </c>
      <c r="L12" s="88">
        <f>J12/I12*100</f>
        <v>31.433317562426623</v>
      </c>
    </row>
    <row r="13" spans="2:13" ht="14.45" x14ac:dyDescent="0.3">
      <c r="B13" s="100" t="s">
        <v>9</v>
      </c>
      <c r="C13" s="101"/>
      <c r="D13" s="101"/>
      <c r="E13" s="101"/>
      <c r="F13" s="101"/>
      <c r="G13" s="89">
        <v>3405334.41</v>
      </c>
      <c r="H13" s="86">
        <v>9391582</v>
      </c>
      <c r="I13" s="86">
        <v>9391582</v>
      </c>
      <c r="J13" s="86">
        <v>2957660.09</v>
      </c>
      <c r="K13" s="86"/>
      <c r="L13" s="86"/>
    </row>
    <row r="14" spans="2:13" ht="14.45" x14ac:dyDescent="0.3">
      <c r="B14" s="96" t="s">
        <v>10</v>
      </c>
      <c r="C14" s="97"/>
      <c r="D14" s="97"/>
      <c r="E14" s="97"/>
      <c r="F14" s="97"/>
      <c r="G14" s="85">
        <v>6181.33</v>
      </c>
      <c r="H14" s="86">
        <v>50164</v>
      </c>
      <c r="I14" s="86">
        <v>50164</v>
      </c>
      <c r="J14" s="86">
        <v>6591.12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3411515.74</v>
      </c>
      <c r="H15" s="87">
        <f t="shared" ref="H15:J15" si="1">H13+H14</f>
        <v>9441746</v>
      </c>
      <c r="I15" s="87">
        <f t="shared" si="1"/>
        <v>9441746</v>
      </c>
      <c r="J15" s="87">
        <f t="shared" si="1"/>
        <v>2964251.21</v>
      </c>
      <c r="K15" s="88">
        <f>J15/G15*100</f>
        <v>86.889565691993539</v>
      </c>
      <c r="L15" s="88">
        <f>J15/I15*100</f>
        <v>31.3951594334353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-925.25</v>
      </c>
      <c r="H16" s="90">
        <f t="shared" ref="H16:J16" si="2">H12-H15</f>
        <v>-2424</v>
      </c>
      <c r="I16" s="90">
        <f t="shared" si="2"/>
        <v>-2424</v>
      </c>
      <c r="J16" s="90">
        <f t="shared" si="2"/>
        <v>2840.8500000000931</v>
      </c>
      <c r="K16" s="88">
        <f>J16/G16*100</f>
        <v>-307.03593623346046</v>
      </c>
      <c r="L16" s="88">
        <f>J16/I16*100</f>
        <v>-117.19678217822167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-925.25</v>
      </c>
      <c r="H27" s="94">
        <f t="shared" ref="H27:J27" si="5">H16+H26</f>
        <v>-2424</v>
      </c>
      <c r="I27" s="94">
        <f t="shared" si="5"/>
        <v>-2424</v>
      </c>
      <c r="J27" s="94">
        <f t="shared" si="5"/>
        <v>2840.8500000000931</v>
      </c>
      <c r="K27" s="93">
        <f>J27/G27*100</f>
        <v>-307.03593623346046</v>
      </c>
      <c r="L27" s="93">
        <f>J27/I27*100</f>
        <v>-117.19678217822167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7"/>
  <sheetViews>
    <sheetView zoomScale="90" zoomScaleNormal="90" workbookViewId="0">
      <selection activeCell="G87" sqref="G8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3410590.49</v>
      </c>
      <c r="H10" s="65">
        <f>H11</f>
        <v>9440973</v>
      </c>
      <c r="I10" s="65">
        <f>I11</f>
        <v>9440973</v>
      </c>
      <c r="J10" s="65">
        <f>J11</f>
        <v>2967092.06</v>
      </c>
      <c r="K10" s="69">
        <f t="shared" ref="K10:K23" si="0">(J10*100)/G10</f>
        <v>86.996432691044063</v>
      </c>
      <c r="L10" s="69">
        <f t="shared" ref="L10:L23" si="1">(J10*100)/I10</f>
        <v>31.427820628233974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G12+G15+G20</f>
        <v>3410590.49</v>
      </c>
      <c r="H11" s="65">
        <f>H12+H15+H20</f>
        <v>9440973</v>
      </c>
      <c r="I11" s="65">
        <f>I12+I15+I20</f>
        <v>9440973</v>
      </c>
      <c r="J11" s="65">
        <f>J12+J15+J20</f>
        <v>2967092.06</v>
      </c>
      <c r="K11" s="65">
        <f t="shared" si="0"/>
        <v>86.996432691044063</v>
      </c>
      <c r="L11" s="65">
        <f t="shared" si="1"/>
        <v>31.427820628233974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3000</v>
      </c>
      <c r="I12" s="65">
        <f t="shared" si="2"/>
        <v>3000</v>
      </c>
      <c r="J12" s="65">
        <f t="shared" si="2"/>
        <v>329.01</v>
      </c>
      <c r="K12" s="65" t="e">
        <f t="shared" si="0"/>
        <v>#DIV/0!</v>
      </c>
      <c r="L12" s="65">
        <f t="shared" si="1"/>
        <v>10.967000000000001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3000</v>
      </c>
      <c r="I13" s="65">
        <f t="shared" si="2"/>
        <v>3000</v>
      </c>
      <c r="J13" s="65">
        <f t="shared" si="2"/>
        <v>329.01</v>
      </c>
      <c r="K13" s="65" t="e">
        <f t="shared" si="0"/>
        <v>#DIV/0!</v>
      </c>
      <c r="L13" s="65">
        <f t="shared" si="1"/>
        <v>10.967000000000001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3000</v>
      </c>
      <c r="I14" s="66">
        <v>3000</v>
      </c>
      <c r="J14" s="66">
        <v>329.01</v>
      </c>
      <c r="K14" s="66" t="e">
        <f t="shared" si="0"/>
        <v>#DIV/0!</v>
      </c>
      <c r="L14" s="66">
        <f t="shared" si="1"/>
        <v>10.967000000000001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G16+G18</f>
        <v>6569.89</v>
      </c>
      <c r="H15" s="65">
        <f>H16+H18</f>
        <v>23801</v>
      </c>
      <c r="I15" s="65">
        <f>I16+I18</f>
        <v>23801</v>
      </c>
      <c r="J15" s="65">
        <f>J16+J18</f>
        <v>7643.5</v>
      </c>
      <c r="K15" s="65">
        <f t="shared" si="0"/>
        <v>116.34136949020454</v>
      </c>
      <c r="L15" s="65">
        <f t="shared" si="1"/>
        <v>32.114196882483931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</f>
        <v>6569.89</v>
      </c>
      <c r="H16" s="65">
        <f>H17</f>
        <v>22150</v>
      </c>
      <c r="I16" s="65">
        <f>I17</f>
        <v>22150</v>
      </c>
      <c r="J16" s="65">
        <f>J17</f>
        <v>7643.5</v>
      </c>
      <c r="K16" s="65">
        <f t="shared" si="0"/>
        <v>116.34136949020454</v>
      </c>
      <c r="L16" s="65">
        <f t="shared" si="1"/>
        <v>34.507900677200901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6569.89</v>
      </c>
      <c r="H17" s="66">
        <v>22150</v>
      </c>
      <c r="I17" s="66">
        <v>22150</v>
      </c>
      <c r="J17" s="66">
        <v>7643.5</v>
      </c>
      <c r="K17" s="66">
        <f t="shared" si="0"/>
        <v>116.34136949020454</v>
      </c>
      <c r="L17" s="66">
        <f t="shared" si="1"/>
        <v>34.507900677200901</v>
      </c>
    </row>
    <row r="18" spans="2:12" x14ac:dyDescent="0.25">
      <c r="B18" s="65"/>
      <c r="C18" s="65"/>
      <c r="D18" s="65" t="s">
        <v>64</v>
      </c>
      <c r="E18" s="65"/>
      <c r="F18" s="65" t="s">
        <v>65</v>
      </c>
      <c r="G18" s="65">
        <f>G19</f>
        <v>0</v>
      </c>
      <c r="H18" s="65">
        <f>H19</f>
        <v>1651</v>
      </c>
      <c r="I18" s="65">
        <f>I19</f>
        <v>1651</v>
      </c>
      <c r="J18" s="65">
        <f>J19</f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6"/>
      <c r="C19" s="66"/>
      <c r="D19" s="66"/>
      <c r="E19" s="66" t="s">
        <v>66</v>
      </c>
      <c r="F19" s="66" t="s">
        <v>67</v>
      </c>
      <c r="G19" s="66">
        <v>0</v>
      </c>
      <c r="H19" s="66">
        <v>1651</v>
      </c>
      <c r="I19" s="66">
        <v>1651</v>
      </c>
      <c r="J19" s="66">
        <v>0</v>
      </c>
      <c r="K19" s="66" t="e">
        <f t="shared" si="0"/>
        <v>#DIV/0!</v>
      </c>
      <c r="L19" s="66">
        <f t="shared" si="1"/>
        <v>0</v>
      </c>
    </row>
    <row r="20" spans="2:12" x14ac:dyDescent="0.25">
      <c r="B20" s="65"/>
      <c r="C20" s="65" t="s">
        <v>68</v>
      </c>
      <c r="D20" s="65"/>
      <c r="E20" s="65"/>
      <c r="F20" s="65" t="s">
        <v>69</v>
      </c>
      <c r="G20" s="65">
        <f>G21</f>
        <v>3404020.6</v>
      </c>
      <c r="H20" s="65">
        <f>H21</f>
        <v>9414172</v>
      </c>
      <c r="I20" s="65">
        <f>I21</f>
        <v>9414172</v>
      </c>
      <c r="J20" s="65">
        <f>J21</f>
        <v>2959119.5500000003</v>
      </c>
      <c r="K20" s="65">
        <f t="shared" si="0"/>
        <v>86.930130505085657</v>
      </c>
      <c r="L20" s="65">
        <f t="shared" si="1"/>
        <v>31.432605544066966</v>
      </c>
    </row>
    <row r="21" spans="2:12" x14ac:dyDescent="0.25">
      <c r="B21" s="65"/>
      <c r="C21" s="65"/>
      <c r="D21" s="65" t="s">
        <v>70</v>
      </c>
      <c r="E21" s="65"/>
      <c r="F21" s="65" t="s">
        <v>71</v>
      </c>
      <c r="G21" s="65">
        <f>G22+G23</f>
        <v>3404020.6</v>
      </c>
      <c r="H21" s="65">
        <f>H22+H23</f>
        <v>9414172</v>
      </c>
      <c r="I21" s="65">
        <f>I22+I23</f>
        <v>9414172</v>
      </c>
      <c r="J21" s="65">
        <f>J22+J23</f>
        <v>2959119.5500000003</v>
      </c>
      <c r="K21" s="65">
        <f t="shared" si="0"/>
        <v>86.930130505085657</v>
      </c>
      <c r="L21" s="65">
        <f t="shared" si="1"/>
        <v>31.432605544066966</v>
      </c>
    </row>
    <row r="22" spans="2:12" ht="14.45" x14ac:dyDescent="0.3">
      <c r="B22" s="66"/>
      <c r="C22" s="66"/>
      <c r="D22" s="66"/>
      <c r="E22" s="66" t="s">
        <v>72</v>
      </c>
      <c r="F22" s="66" t="s">
        <v>73</v>
      </c>
      <c r="G22" s="66">
        <v>3397839.27</v>
      </c>
      <c r="H22" s="66">
        <v>9366172</v>
      </c>
      <c r="I22" s="66">
        <v>9366172</v>
      </c>
      <c r="J22" s="66">
        <v>2952528.43</v>
      </c>
      <c r="K22" s="66">
        <f t="shared" si="0"/>
        <v>86.894293560860518</v>
      </c>
      <c r="L22" s="66">
        <f t="shared" si="1"/>
        <v>31.523320626612453</v>
      </c>
    </row>
    <row r="23" spans="2:12" ht="14.45" x14ac:dyDescent="0.3">
      <c r="B23" s="66"/>
      <c r="C23" s="66"/>
      <c r="D23" s="66"/>
      <c r="E23" s="66" t="s">
        <v>74</v>
      </c>
      <c r="F23" s="66" t="s">
        <v>75</v>
      </c>
      <c r="G23" s="66">
        <v>6181.33</v>
      </c>
      <c r="H23" s="66">
        <v>48000</v>
      </c>
      <c r="I23" s="66">
        <v>48000</v>
      </c>
      <c r="J23" s="66">
        <v>6591.12</v>
      </c>
      <c r="K23" s="66">
        <f t="shared" si="0"/>
        <v>106.62947941624213</v>
      </c>
      <c r="L23" s="66">
        <f t="shared" si="1"/>
        <v>13.7315</v>
      </c>
    </row>
    <row r="24" spans="2:12" ht="14.45" x14ac:dyDescent="0.3">
      <c r="F24" s="35"/>
    </row>
    <row r="25" spans="2:12" ht="14.45" x14ac:dyDescent="0.3">
      <c r="F25" s="35"/>
    </row>
    <row r="26" spans="2:12" ht="36.75" customHeight="1" x14ac:dyDescent="0.25">
      <c r="B26" s="117" t="s">
        <v>3</v>
      </c>
      <c r="C26" s="118"/>
      <c r="D26" s="118"/>
      <c r="E26" s="118"/>
      <c r="F26" s="119"/>
      <c r="G26" s="28" t="s">
        <v>46</v>
      </c>
      <c r="H26" s="28" t="s">
        <v>43</v>
      </c>
      <c r="I26" s="28" t="s">
        <v>44</v>
      </c>
      <c r="J26" s="28" t="s">
        <v>47</v>
      </c>
      <c r="K26" s="28" t="s">
        <v>6</v>
      </c>
      <c r="L26" s="28" t="s">
        <v>22</v>
      </c>
    </row>
    <row r="27" spans="2:12" ht="14.45" x14ac:dyDescent="0.3">
      <c r="B27" s="120">
        <v>1</v>
      </c>
      <c r="C27" s="121"/>
      <c r="D27" s="121"/>
      <c r="E27" s="121"/>
      <c r="F27" s="122"/>
      <c r="G27" s="30">
        <v>2</v>
      </c>
      <c r="H27" s="30">
        <v>3</v>
      </c>
      <c r="I27" s="30">
        <v>4</v>
      </c>
      <c r="J27" s="30">
        <v>5</v>
      </c>
      <c r="K27" s="30" t="s">
        <v>13</v>
      </c>
      <c r="L27" s="30" t="s">
        <v>14</v>
      </c>
    </row>
    <row r="28" spans="2:12" ht="14.45" x14ac:dyDescent="0.3">
      <c r="B28" s="65"/>
      <c r="C28" s="66"/>
      <c r="D28" s="67"/>
      <c r="E28" s="68"/>
      <c r="F28" s="8" t="s">
        <v>21</v>
      </c>
      <c r="G28" s="65">
        <f>G29+G79</f>
        <v>3411515.7400000007</v>
      </c>
      <c r="H28" s="65">
        <f>H29+H79</f>
        <v>9441746</v>
      </c>
      <c r="I28" s="65">
        <f>I29+I79</f>
        <v>9441746</v>
      </c>
      <c r="J28" s="65">
        <f>J29+J79</f>
        <v>2964251.21</v>
      </c>
      <c r="K28" s="70">
        <f t="shared" ref="K28:K59" si="3">(J28*100)/G28</f>
        <v>86.889565691993539</v>
      </c>
      <c r="L28" s="70">
        <f t="shared" ref="L28:L59" si="4">(J28*100)/I28</f>
        <v>31.3951594334353</v>
      </c>
    </row>
    <row r="29" spans="2:12" ht="14.45" x14ac:dyDescent="0.3">
      <c r="B29" s="65" t="s">
        <v>76</v>
      </c>
      <c r="C29" s="65"/>
      <c r="D29" s="65"/>
      <c r="E29" s="65"/>
      <c r="F29" s="65" t="s">
        <v>77</v>
      </c>
      <c r="G29" s="65">
        <f>G30+G39+G71+G76</f>
        <v>3405334.4100000006</v>
      </c>
      <c r="H29" s="65">
        <f>H30+H39+H71+H76</f>
        <v>9391582</v>
      </c>
      <c r="I29" s="65">
        <f>I30+I39+I71+I76</f>
        <v>9391582</v>
      </c>
      <c r="J29" s="65">
        <f>J30+J39+J71+J76</f>
        <v>2957660.09</v>
      </c>
      <c r="K29" s="65">
        <f t="shared" si="3"/>
        <v>86.853733992016345</v>
      </c>
      <c r="L29" s="65">
        <f t="shared" si="4"/>
        <v>31.492671735177311</v>
      </c>
    </row>
    <row r="30" spans="2:12" ht="14.45" x14ac:dyDescent="0.3">
      <c r="B30" s="65"/>
      <c r="C30" s="65" t="s">
        <v>78</v>
      </c>
      <c r="D30" s="65"/>
      <c r="E30" s="65"/>
      <c r="F30" s="65" t="s">
        <v>79</v>
      </c>
      <c r="G30" s="65">
        <f>G31+G35+G37</f>
        <v>1375479.6100000003</v>
      </c>
      <c r="H30" s="65">
        <f>H31+H35+H37</f>
        <v>3174592</v>
      </c>
      <c r="I30" s="65">
        <f>I31+I35+I37</f>
        <v>3174592</v>
      </c>
      <c r="J30" s="65">
        <f>J31+J35+J37</f>
        <v>1614121.28</v>
      </c>
      <c r="K30" s="65">
        <f t="shared" si="3"/>
        <v>117.34970611450937</v>
      </c>
      <c r="L30" s="65">
        <f t="shared" si="4"/>
        <v>50.844999294397518</v>
      </c>
    </row>
    <row r="31" spans="2:12" x14ac:dyDescent="0.25">
      <c r="B31" s="65"/>
      <c r="C31" s="65"/>
      <c r="D31" s="65" t="s">
        <v>80</v>
      </c>
      <c r="E31" s="65"/>
      <c r="F31" s="65" t="s">
        <v>81</v>
      </c>
      <c r="G31" s="65">
        <f>G32+G33+G34</f>
        <v>1163352.3800000001</v>
      </c>
      <c r="H31" s="65">
        <f>H32+H33+H34</f>
        <v>2691985</v>
      </c>
      <c r="I31" s="65">
        <f>I32+I33+I34</f>
        <v>2691985</v>
      </c>
      <c r="J31" s="65">
        <f>J32+J33+J34</f>
        <v>1357479.62</v>
      </c>
      <c r="K31" s="65">
        <f t="shared" si="3"/>
        <v>116.68688209500202</v>
      </c>
      <c r="L31" s="65">
        <f t="shared" si="4"/>
        <v>50.426715602055729</v>
      </c>
    </row>
    <row r="32" spans="2:12" x14ac:dyDescent="0.25">
      <c r="B32" s="66"/>
      <c r="C32" s="66"/>
      <c r="D32" s="66"/>
      <c r="E32" s="66" t="s">
        <v>82</v>
      </c>
      <c r="F32" s="66" t="s">
        <v>83</v>
      </c>
      <c r="G32" s="66">
        <v>1149830.02</v>
      </c>
      <c r="H32" s="66">
        <v>2664836</v>
      </c>
      <c r="I32" s="66">
        <v>2664836</v>
      </c>
      <c r="J32" s="66">
        <v>1348020.78</v>
      </c>
      <c r="K32" s="66">
        <f t="shared" si="3"/>
        <v>117.23652683898443</v>
      </c>
      <c r="L32" s="66">
        <f t="shared" si="4"/>
        <v>50.585506200006307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0</v>
      </c>
      <c r="H33" s="66">
        <v>300</v>
      </c>
      <c r="I33" s="66">
        <v>300</v>
      </c>
      <c r="J33" s="66">
        <v>0</v>
      </c>
      <c r="K33" s="66" t="e">
        <f t="shared" si="3"/>
        <v>#DIV/0!</v>
      </c>
      <c r="L33" s="66">
        <f t="shared" si="4"/>
        <v>0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13522.36</v>
      </c>
      <c r="H34" s="66">
        <v>26849</v>
      </c>
      <c r="I34" s="66">
        <v>26849</v>
      </c>
      <c r="J34" s="66">
        <v>9458.84</v>
      </c>
      <c r="K34" s="66">
        <f t="shared" si="3"/>
        <v>69.949624178028088</v>
      </c>
      <c r="L34" s="66">
        <f t="shared" si="4"/>
        <v>35.229766471749414</v>
      </c>
    </row>
    <row r="35" spans="2:12" ht="14.45" x14ac:dyDescent="0.3">
      <c r="B35" s="65"/>
      <c r="C35" s="65"/>
      <c r="D35" s="65" t="s">
        <v>88</v>
      </c>
      <c r="E35" s="65"/>
      <c r="F35" s="65" t="s">
        <v>89</v>
      </c>
      <c r="G35" s="65">
        <f>G36</f>
        <v>22494.59</v>
      </c>
      <c r="H35" s="65">
        <f>H36</f>
        <v>51907</v>
      </c>
      <c r="I35" s="65">
        <f>I36</f>
        <v>51907</v>
      </c>
      <c r="J35" s="65">
        <f>J36</f>
        <v>33792.480000000003</v>
      </c>
      <c r="K35" s="65">
        <f t="shared" si="3"/>
        <v>150.22492074761089</v>
      </c>
      <c r="L35" s="65">
        <f t="shared" si="4"/>
        <v>65.101970832450348</v>
      </c>
    </row>
    <row r="36" spans="2:12" ht="14.45" x14ac:dyDescent="0.3">
      <c r="B36" s="66"/>
      <c r="C36" s="66"/>
      <c r="D36" s="66"/>
      <c r="E36" s="66" t="s">
        <v>90</v>
      </c>
      <c r="F36" s="66" t="s">
        <v>89</v>
      </c>
      <c r="G36" s="66">
        <v>22494.59</v>
      </c>
      <c r="H36" s="66">
        <v>51907</v>
      </c>
      <c r="I36" s="66">
        <v>51907</v>
      </c>
      <c r="J36" s="66">
        <v>33792.480000000003</v>
      </c>
      <c r="K36" s="66">
        <f t="shared" si="3"/>
        <v>150.22492074761089</v>
      </c>
      <c r="L36" s="66">
        <f t="shared" si="4"/>
        <v>65.101970832450348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189632.64000000001</v>
      </c>
      <c r="H37" s="65">
        <f>H38</f>
        <v>430700</v>
      </c>
      <c r="I37" s="65">
        <f>I38</f>
        <v>430700</v>
      </c>
      <c r="J37" s="65">
        <f>J38</f>
        <v>222849.18</v>
      </c>
      <c r="K37" s="65">
        <f t="shared" si="3"/>
        <v>117.51625669504996</v>
      </c>
      <c r="L37" s="65">
        <f t="shared" si="4"/>
        <v>51.741160900859064</v>
      </c>
    </row>
    <row r="38" spans="2:12" ht="14.45" x14ac:dyDescent="0.3">
      <c r="B38" s="66"/>
      <c r="C38" s="66"/>
      <c r="D38" s="66"/>
      <c r="E38" s="66" t="s">
        <v>93</v>
      </c>
      <c r="F38" s="66" t="s">
        <v>94</v>
      </c>
      <c r="G38" s="66">
        <v>189632.64000000001</v>
      </c>
      <c r="H38" s="66">
        <v>430700</v>
      </c>
      <c r="I38" s="66">
        <v>430700</v>
      </c>
      <c r="J38" s="66">
        <v>222849.18</v>
      </c>
      <c r="K38" s="66">
        <f t="shared" si="3"/>
        <v>117.51625669504996</v>
      </c>
      <c r="L38" s="66">
        <f t="shared" si="4"/>
        <v>51.741160900859064</v>
      </c>
    </row>
    <row r="39" spans="2:12" ht="14.45" x14ac:dyDescent="0.3">
      <c r="B39" s="65"/>
      <c r="C39" s="65" t="s">
        <v>95</v>
      </c>
      <c r="D39" s="65"/>
      <c r="E39" s="65"/>
      <c r="F39" s="65" t="s">
        <v>96</v>
      </c>
      <c r="G39" s="65">
        <f>G40+G45+G52+G62+G64</f>
        <v>2022762.31</v>
      </c>
      <c r="H39" s="65">
        <f>H40+H45+H52+H62+H64</f>
        <v>6194690</v>
      </c>
      <c r="I39" s="65">
        <f>I40+I45+I52+I62+I64</f>
        <v>6194690</v>
      </c>
      <c r="J39" s="65">
        <f>J40+J45+J52+J62+J64</f>
        <v>1340938.81</v>
      </c>
      <c r="K39" s="65">
        <f t="shared" si="3"/>
        <v>66.292455785375992</v>
      </c>
      <c r="L39" s="65">
        <f t="shared" si="4"/>
        <v>21.646584574853623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57910.12</v>
      </c>
      <c r="H40" s="65">
        <f>H41+H42+H43+H44</f>
        <v>198460</v>
      </c>
      <c r="I40" s="65">
        <f>I41+I42+I43+I44</f>
        <v>198460</v>
      </c>
      <c r="J40" s="65">
        <f>J41+J42+J43+J44</f>
        <v>66248.570000000007</v>
      </c>
      <c r="K40" s="65">
        <f t="shared" si="3"/>
        <v>114.39895134045656</v>
      </c>
      <c r="L40" s="65">
        <f t="shared" si="4"/>
        <v>33.381321173032347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31330.17</v>
      </c>
      <c r="H41" s="66">
        <v>109500</v>
      </c>
      <c r="I41" s="66">
        <v>109500</v>
      </c>
      <c r="J41" s="66">
        <v>35575.65</v>
      </c>
      <c r="K41" s="66">
        <f t="shared" si="3"/>
        <v>113.55077230669352</v>
      </c>
      <c r="L41" s="66">
        <f t="shared" si="4"/>
        <v>32.489178082191778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25708.65</v>
      </c>
      <c r="H42" s="66">
        <v>80000</v>
      </c>
      <c r="I42" s="66">
        <v>80000</v>
      </c>
      <c r="J42" s="66">
        <v>26212.92</v>
      </c>
      <c r="K42" s="66">
        <f t="shared" si="3"/>
        <v>101.96147989100945</v>
      </c>
      <c r="L42" s="66">
        <f t="shared" si="4"/>
        <v>32.766150000000003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849.14</v>
      </c>
      <c r="H43" s="66">
        <v>7630</v>
      </c>
      <c r="I43" s="66">
        <v>7630</v>
      </c>
      <c r="J43" s="66">
        <v>4460</v>
      </c>
      <c r="K43" s="66">
        <f t="shared" si="3"/>
        <v>525.23729891419555</v>
      </c>
      <c r="L43" s="66">
        <f t="shared" si="4"/>
        <v>58.453473132372217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22.16</v>
      </c>
      <c r="H44" s="66">
        <v>1330</v>
      </c>
      <c r="I44" s="66">
        <v>1330</v>
      </c>
      <c r="J44" s="66">
        <v>0</v>
      </c>
      <c r="K44" s="66">
        <f t="shared" si="3"/>
        <v>0</v>
      </c>
      <c r="L44" s="66">
        <f t="shared" si="4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</f>
        <v>69604.100000000006</v>
      </c>
      <c r="H45" s="65">
        <f>H46+H47+H48+H49+H50+H51</f>
        <v>209900</v>
      </c>
      <c r="I45" s="65">
        <f>I46+I47+I48+I49+I50+I51</f>
        <v>209900</v>
      </c>
      <c r="J45" s="65">
        <f>J46+J47+J48+J49+J50+J51</f>
        <v>51696.06</v>
      </c>
      <c r="K45" s="65">
        <f t="shared" si="3"/>
        <v>74.271573082620122</v>
      </c>
      <c r="L45" s="65">
        <f t="shared" si="4"/>
        <v>24.628899475940923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13511.67</v>
      </c>
      <c r="H46" s="66">
        <v>32900</v>
      </c>
      <c r="I46" s="66">
        <v>32900</v>
      </c>
      <c r="J46" s="66">
        <v>19917.05</v>
      </c>
      <c r="K46" s="66">
        <f t="shared" si="3"/>
        <v>147.40627916460363</v>
      </c>
      <c r="L46" s="66">
        <f t="shared" si="4"/>
        <v>60.538145896656538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3948.57</v>
      </c>
      <c r="H47" s="66">
        <v>15500</v>
      </c>
      <c r="I47" s="66">
        <v>15500</v>
      </c>
      <c r="J47" s="66">
        <v>3479.07</v>
      </c>
      <c r="K47" s="66">
        <f t="shared" si="3"/>
        <v>88.109619431844948</v>
      </c>
      <c r="L47" s="66">
        <f t="shared" si="4"/>
        <v>22.445612903225808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50000</v>
      </c>
      <c r="H48" s="66">
        <v>150000</v>
      </c>
      <c r="I48" s="66">
        <v>150000</v>
      </c>
      <c r="J48" s="66">
        <v>22000</v>
      </c>
      <c r="K48" s="66">
        <f t="shared" si="3"/>
        <v>44</v>
      </c>
      <c r="L48" s="66">
        <f t="shared" si="4"/>
        <v>14.666666666666666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923.35</v>
      </c>
      <c r="H49" s="66">
        <v>2700</v>
      </c>
      <c r="I49" s="66">
        <v>2700</v>
      </c>
      <c r="J49" s="66">
        <v>5034.79</v>
      </c>
      <c r="K49" s="66">
        <f t="shared" si="3"/>
        <v>545.27427302756269</v>
      </c>
      <c r="L49" s="66">
        <f t="shared" si="4"/>
        <v>186.47370370370371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1220.51</v>
      </c>
      <c r="H50" s="66">
        <v>5500</v>
      </c>
      <c r="I50" s="66">
        <v>5500</v>
      </c>
      <c r="J50" s="66">
        <v>1265.1500000000001</v>
      </c>
      <c r="K50" s="66">
        <f t="shared" si="3"/>
        <v>103.6574874437735</v>
      </c>
      <c r="L50" s="66">
        <f t="shared" si="4"/>
        <v>23.002727272727274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0</v>
      </c>
      <c r="H51" s="66">
        <v>3300</v>
      </c>
      <c r="I51" s="66">
        <v>3300</v>
      </c>
      <c r="J51" s="66">
        <v>0</v>
      </c>
      <c r="K51" s="66" t="e">
        <f t="shared" si="3"/>
        <v>#DIV/0!</v>
      </c>
      <c r="L51" s="66">
        <f t="shared" si="4"/>
        <v>0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G53+G54+G55+G56+G57+G58+G59+G60+G61</f>
        <v>1677650.96</v>
      </c>
      <c r="H52" s="65">
        <f>H53+H54+H55+H56+H57+H58+H59+H60+H61</f>
        <v>4709950</v>
      </c>
      <c r="I52" s="65">
        <f>I53+I54+I55+I56+I57+I58+I59+I60+I61</f>
        <v>4709950</v>
      </c>
      <c r="J52" s="65">
        <f>J53+J54+J55+J56+J57+J58+J59+J60+J61</f>
        <v>829373.15</v>
      </c>
      <c r="K52" s="65">
        <f t="shared" si="3"/>
        <v>49.436573505134824</v>
      </c>
      <c r="L52" s="65">
        <f t="shared" si="4"/>
        <v>17.60895869382902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10615.76</v>
      </c>
      <c r="H53" s="66">
        <v>37400</v>
      </c>
      <c r="I53" s="66">
        <v>37400</v>
      </c>
      <c r="J53" s="66">
        <v>11124.38</v>
      </c>
      <c r="K53" s="66">
        <f t="shared" si="3"/>
        <v>104.79117839890878</v>
      </c>
      <c r="L53" s="66">
        <f t="shared" si="4"/>
        <v>29.744331550802141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12348.8</v>
      </c>
      <c r="H54" s="66">
        <v>29000</v>
      </c>
      <c r="I54" s="66">
        <v>29000</v>
      </c>
      <c r="J54" s="66">
        <v>10235.540000000001</v>
      </c>
      <c r="K54" s="66">
        <f t="shared" si="3"/>
        <v>82.886920186576845</v>
      </c>
      <c r="L54" s="66">
        <f t="shared" si="4"/>
        <v>35.29496551724138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2898.23</v>
      </c>
      <c r="H55" s="66">
        <v>6000</v>
      </c>
      <c r="I55" s="66">
        <v>6000</v>
      </c>
      <c r="J55" s="66">
        <v>6000</v>
      </c>
      <c r="K55" s="66">
        <f t="shared" si="3"/>
        <v>207.02290708466893</v>
      </c>
      <c r="L55" s="66">
        <f t="shared" si="4"/>
        <v>100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7000</v>
      </c>
      <c r="H56" s="66">
        <v>20400</v>
      </c>
      <c r="I56" s="66">
        <v>20400</v>
      </c>
      <c r="J56" s="66">
        <v>5690.12</v>
      </c>
      <c r="K56" s="66">
        <f t="shared" si="3"/>
        <v>81.287428571428578</v>
      </c>
      <c r="L56" s="66">
        <f t="shared" si="4"/>
        <v>27.892745098039217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16478.59</v>
      </c>
      <c r="H57" s="66">
        <v>47000</v>
      </c>
      <c r="I57" s="66">
        <v>47000</v>
      </c>
      <c r="J57" s="66">
        <v>16478.59</v>
      </c>
      <c r="K57" s="66">
        <f t="shared" si="3"/>
        <v>100</v>
      </c>
      <c r="L57" s="66">
        <f t="shared" si="4"/>
        <v>35.060829787234042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1000</v>
      </c>
      <c r="H58" s="66">
        <v>6000</v>
      </c>
      <c r="I58" s="66">
        <v>6000</v>
      </c>
      <c r="J58" s="66">
        <v>176</v>
      </c>
      <c r="K58" s="66">
        <f t="shared" si="3"/>
        <v>17.600000000000001</v>
      </c>
      <c r="L58" s="66">
        <f t="shared" si="4"/>
        <v>2.9333333333333331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1624676.21</v>
      </c>
      <c r="H59" s="66">
        <v>4553700</v>
      </c>
      <c r="I59" s="66">
        <v>4553700</v>
      </c>
      <c r="J59" s="66">
        <v>775252.01</v>
      </c>
      <c r="K59" s="66">
        <f t="shared" si="3"/>
        <v>47.717323933733233</v>
      </c>
      <c r="L59" s="66">
        <f t="shared" si="4"/>
        <v>17.024661484067902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100</v>
      </c>
      <c r="H60" s="66">
        <v>1300</v>
      </c>
      <c r="I60" s="66">
        <v>1300</v>
      </c>
      <c r="J60" s="66">
        <v>145.66</v>
      </c>
      <c r="K60" s="66">
        <f t="shared" ref="K60:K86" si="5">(J60*100)/G60</f>
        <v>145.66</v>
      </c>
      <c r="L60" s="66">
        <f t="shared" ref="L60:L86" si="6">(J60*100)/I60</f>
        <v>11.204615384615385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2533.37</v>
      </c>
      <c r="H61" s="66">
        <v>9150</v>
      </c>
      <c r="I61" s="66">
        <v>9150</v>
      </c>
      <c r="J61" s="66">
        <v>4270.8500000000004</v>
      </c>
      <c r="K61" s="66">
        <f t="shared" si="5"/>
        <v>168.58374418265001</v>
      </c>
      <c r="L61" s="66">
        <f t="shared" si="6"/>
        <v>46.675956284153003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</f>
        <v>12337.58</v>
      </c>
      <c r="H62" s="65">
        <f>H63</f>
        <v>38000</v>
      </c>
      <c r="I62" s="65">
        <f>I63</f>
        <v>38000</v>
      </c>
      <c r="J62" s="65">
        <f>J63</f>
        <v>21000</v>
      </c>
      <c r="K62" s="65">
        <f t="shared" si="5"/>
        <v>170.21166225467232</v>
      </c>
      <c r="L62" s="65">
        <f t="shared" si="6"/>
        <v>55.263157894736842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12337.58</v>
      </c>
      <c r="H63" s="66">
        <v>38000</v>
      </c>
      <c r="I63" s="66">
        <v>38000</v>
      </c>
      <c r="J63" s="66">
        <v>21000</v>
      </c>
      <c r="K63" s="66">
        <f t="shared" si="5"/>
        <v>170.21166225467232</v>
      </c>
      <c r="L63" s="66">
        <f t="shared" si="6"/>
        <v>55.263157894736842</v>
      </c>
    </row>
    <row r="64" spans="2:12" x14ac:dyDescent="0.25">
      <c r="B64" s="65"/>
      <c r="C64" s="65"/>
      <c r="D64" s="65" t="s">
        <v>145</v>
      </c>
      <c r="E64" s="65"/>
      <c r="F64" s="65" t="s">
        <v>146</v>
      </c>
      <c r="G64" s="65">
        <f>G65+G66+G67+G68+G69+G70</f>
        <v>205259.55000000002</v>
      </c>
      <c r="H64" s="65">
        <f>H65+H66+H67+H68+H69+H70</f>
        <v>1038380</v>
      </c>
      <c r="I64" s="65">
        <f>I65+I66+I67+I68+I69+I70</f>
        <v>1038380</v>
      </c>
      <c r="J64" s="65">
        <f>J65+J66+J67+J68+J69+J70</f>
        <v>372621.03</v>
      </c>
      <c r="K64" s="65">
        <f t="shared" si="5"/>
        <v>181.53651316101977</v>
      </c>
      <c r="L64" s="65">
        <f t="shared" si="6"/>
        <v>35.8848427358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121.37</v>
      </c>
      <c r="H65" s="66">
        <v>5400</v>
      </c>
      <c r="I65" s="66">
        <v>5400</v>
      </c>
      <c r="J65" s="66">
        <v>358.07</v>
      </c>
      <c r="K65" s="66">
        <f t="shared" si="5"/>
        <v>295.02348191480593</v>
      </c>
      <c r="L65" s="66">
        <f t="shared" si="6"/>
        <v>6.6309259259259257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5282.14</v>
      </c>
      <c r="H66" s="66">
        <v>22600</v>
      </c>
      <c r="I66" s="66">
        <v>22600</v>
      </c>
      <c r="J66" s="66">
        <v>5833.55</v>
      </c>
      <c r="K66" s="66">
        <f t="shared" si="5"/>
        <v>110.43914019696561</v>
      </c>
      <c r="L66" s="66">
        <f t="shared" si="6"/>
        <v>25.81216814159292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1500</v>
      </c>
      <c r="H67" s="66">
        <v>2330</v>
      </c>
      <c r="I67" s="66">
        <v>2330</v>
      </c>
      <c r="J67" s="66">
        <v>1500</v>
      </c>
      <c r="K67" s="66">
        <f t="shared" si="5"/>
        <v>100</v>
      </c>
      <c r="L67" s="66">
        <f t="shared" si="6"/>
        <v>64.377682403433482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196446.04</v>
      </c>
      <c r="H68" s="66">
        <v>1004500</v>
      </c>
      <c r="I68" s="66">
        <v>1004500</v>
      </c>
      <c r="J68" s="66">
        <v>363349.27</v>
      </c>
      <c r="K68" s="66">
        <f t="shared" si="5"/>
        <v>184.9613613998022</v>
      </c>
      <c r="L68" s="66">
        <f t="shared" si="6"/>
        <v>36.172152314584373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0</v>
      </c>
      <c r="H69" s="66">
        <v>250</v>
      </c>
      <c r="I69" s="66">
        <v>250</v>
      </c>
      <c r="J69" s="66">
        <v>0</v>
      </c>
      <c r="K69" s="66" t="e">
        <f t="shared" si="5"/>
        <v>#DIV/0!</v>
      </c>
      <c r="L69" s="66">
        <f t="shared" si="6"/>
        <v>0</v>
      </c>
    </row>
    <row r="70" spans="2:12" x14ac:dyDescent="0.25">
      <c r="B70" s="66"/>
      <c r="C70" s="66"/>
      <c r="D70" s="66"/>
      <c r="E70" s="66" t="s">
        <v>157</v>
      </c>
      <c r="F70" s="66" t="s">
        <v>146</v>
      </c>
      <c r="G70" s="66">
        <v>1910</v>
      </c>
      <c r="H70" s="66">
        <v>3300</v>
      </c>
      <c r="I70" s="66">
        <v>3300</v>
      </c>
      <c r="J70" s="66">
        <v>1580.14</v>
      </c>
      <c r="K70" s="66">
        <f t="shared" si="5"/>
        <v>82.729842931937171</v>
      </c>
      <c r="L70" s="66">
        <f t="shared" si="6"/>
        <v>47.883030303030303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4383.49</v>
      </c>
      <c r="H71" s="65">
        <f>H72+H74</f>
        <v>14300</v>
      </c>
      <c r="I71" s="65">
        <f>I72+I74</f>
        <v>14300</v>
      </c>
      <c r="J71" s="65">
        <f>J72+J74</f>
        <v>2600</v>
      </c>
      <c r="K71" s="65">
        <f t="shared" si="5"/>
        <v>59.31346940451558</v>
      </c>
      <c r="L71" s="65">
        <f t="shared" si="6"/>
        <v>18.181818181818183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981.76</v>
      </c>
      <c r="H72" s="65">
        <f>H73</f>
        <v>2500</v>
      </c>
      <c r="I72" s="65">
        <f>I73</f>
        <v>2500</v>
      </c>
      <c r="J72" s="65">
        <f>J73</f>
        <v>650</v>
      </c>
      <c r="K72" s="65">
        <f t="shared" si="5"/>
        <v>66.207627118644069</v>
      </c>
      <c r="L72" s="65">
        <f t="shared" si="6"/>
        <v>26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981.76</v>
      </c>
      <c r="H73" s="66">
        <v>2500</v>
      </c>
      <c r="I73" s="66">
        <v>2500</v>
      </c>
      <c r="J73" s="66">
        <v>650</v>
      </c>
      <c r="K73" s="66">
        <f t="shared" si="5"/>
        <v>66.207627118644069</v>
      </c>
      <c r="L73" s="66">
        <f t="shared" si="6"/>
        <v>26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3401.73</v>
      </c>
      <c r="H74" s="65">
        <f>H75</f>
        <v>11800</v>
      </c>
      <c r="I74" s="65">
        <f>I75</f>
        <v>11800</v>
      </c>
      <c r="J74" s="65">
        <f>J75</f>
        <v>1950</v>
      </c>
      <c r="K74" s="65">
        <f t="shared" si="5"/>
        <v>57.32377349172333</v>
      </c>
      <c r="L74" s="65">
        <f t="shared" si="6"/>
        <v>16.525423728813561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3401.73</v>
      </c>
      <c r="H75" s="66">
        <v>11800</v>
      </c>
      <c r="I75" s="66">
        <v>11800</v>
      </c>
      <c r="J75" s="66">
        <v>1950</v>
      </c>
      <c r="K75" s="66">
        <f t="shared" si="5"/>
        <v>57.32377349172333</v>
      </c>
      <c r="L75" s="66">
        <f t="shared" si="6"/>
        <v>16.525423728813561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 t="shared" ref="G76:J77" si="7">G77</f>
        <v>2709</v>
      </c>
      <c r="H76" s="65">
        <f t="shared" si="7"/>
        <v>8000</v>
      </c>
      <c r="I76" s="65">
        <f t="shared" si="7"/>
        <v>8000</v>
      </c>
      <c r="J76" s="65">
        <f t="shared" si="7"/>
        <v>0</v>
      </c>
      <c r="K76" s="65">
        <f t="shared" si="5"/>
        <v>0</v>
      </c>
      <c r="L76" s="65">
        <f t="shared" si="6"/>
        <v>0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 t="shared" si="7"/>
        <v>2709</v>
      </c>
      <c r="H77" s="65">
        <f t="shared" si="7"/>
        <v>8000</v>
      </c>
      <c r="I77" s="65">
        <f t="shared" si="7"/>
        <v>8000</v>
      </c>
      <c r="J77" s="65">
        <f t="shared" si="7"/>
        <v>0</v>
      </c>
      <c r="K77" s="65">
        <f t="shared" si="5"/>
        <v>0</v>
      </c>
      <c r="L77" s="65">
        <f t="shared" si="6"/>
        <v>0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2709</v>
      </c>
      <c r="H78" s="66">
        <v>8000</v>
      </c>
      <c r="I78" s="66">
        <v>8000</v>
      </c>
      <c r="J78" s="66">
        <v>0</v>
      </c>
      <c r="K78" s="66">
        <f t="shared" si="5"/>
        <v>0</v>
      </c>
      <c r="L78" s="66">
        <f t="shared" si="6"/>
        <v>0</v>
      </c>
    </row>
    <row r="79" spans="2:12" x14ac:dyDescent="0.25">
      <c r="B79" s="65" t="s">
        <v>174</v>
      </c>
      <c r="C79" s="65"/>
      <c r="D79" s="65"/>
      <c r="E79" s="65"/>
      <c r="F79" s="65" t="s">
        <v>175</v>
      </c>
      <c r="G79" s="65">
        <f>G80</f>
        <v>6181.33</v>
      </c>
      <c r="H79" s="65">
        <f>H80</f>
        <v>50164</v>
      </c>
      <c r="I79" s="65">
        <f>I80</f>
        <v>50164</v>
      </c>
      <c r="J79" s="65">
        <f>J80</f>
        <v>6591.12</v>
      </c>
      <c r="K79" s="65">
        <f t="shared" si="5"/>
        <v>106.62947941624213</v>
      </c>
      <c r="L79" s="65">
        <f t="shared" si="6"/>
        <v>13.139143608962602</v>
      </c>
    </row>
    <row r="80" spans="2:12" x14ac:dyDescent="0.25">
      <c r="B80" s="65"/>
      <c r="C80" s="65" t="s">
        <v>176</v>
      </c>
      <c r="D80" s="65"/>
      <c r="E80" s="65"/>
      <c r="F80" s="65" t="s">
        <v>177</v>
      </c>
      <c r="G80" s="65">
        <f>G81+G85</f>
        <v>6181.33</v>
      </c>
      <c r="H80" s="65">
        <f>H81+H85</f>
        <v>50164</v>
      </c>
      <c r="I80" s="65">
        <f>I81+I85</f>
        <v>50164</v>
      </c>
      <c r="J80" s="65">
        <f>J81+J85</f>
        <v>6591.12</v>
      </c>
      <c r="K80" s="65">
        <f t="shared" si="5"/>
        <v>106.62947941624213</v>
      </c>
      <c r="L80" s="65">
        <f t="shared" si="6"/>
        <v>13.139143608962602</v>
      </c>
    </row>
    <row r="81" spans="2:12" x14ac:dyDescent="0.25">
      <c r="B81" s="65"/>
      <c r="C81" s="65"/>
      <c r="D81" s="65" t="s">
        <v>178</v>
      </c>
      <c r="E81" s="65"/>
      <c r="F81" s="65" t="s">
        <v>179</v>
      </c>
      <c r="G81" s="65">
        <f>G82+G83+G84</f>
        <v>957.62</v>
      </c>
      <c r="H81" s="65">
        <f>H82+H83+H84</f>
        <v>30164</v>
      </c>
      <c r="I81" s="65">
        <f>I82+I83+I84</f>
        <v>30164</v>
      </c>
      <c r="J81" s="65">
        <f>J82+J83+J84</f>
        <v>2191.12</v>
      </c>
      <c r="K81" s="65">
        <f t="shared" si="5"/>
        <v>228.80892211942106</v>
      </c>
      <c r="L81" s="65">
        <f t="shared" si="6"/>
        <v>7.2640233390796975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0</v>
      </c>
      <c r="H82" s="66">
        <v>19500</v>
      </c>
      <c r="I82" s="66">
        <v>19500</v>
      </c>
      <c r="J82" s="66">
        <v>103.12</v>
      </c>
      <c r="K82" s="66" t="e">
        <f t="shared" si="5"/>
        <v>#DIV/0!</v>
      </c>
      <c r="L82" s="66">
        <f t="shared" si="6"/>
        <v>0.52882051282051279</v>
      </c>
    </row>
    <row r="83" spans="2:12" x14ac:dyDescent="0.25">
      <c r="B83" s="66"/>
      <c r="C83" s="66"/>
      <c r="D83" s="66"/>
      <c r="E83" s="66" t="s">
        <v>182</v>
      </c>
      <c r="F83" s="66" t="s">
        <v>183</v>
      </c>
      <c r="G83" s="66">
        <v>21.84</v>
      </c>
      <c r="H83" s="66">
        <v>6114</v>
      </c>
      <c r="I83" s="66">
        <v>6114</v>
      </c>
      <c r="J83" s="66">
        <v>2088</v>
      </c>
      <c r="K83" s="66">
        <f t="shared" si="5"/>
        <v>9560.4395604395613</v>
      </c>
      <c r="L83" s="66">
        <f t="shared" si="6"/>
        <v>34.151128557409223</v>
      </c>
    </row>
    <row r="84" spans="2:12" x14ac:dyDescent="0.25">
      <c r="B84" s="66"/>
      <c r="C84" s="66"/>
      <c r="D84" s="66"/>
      <c r="E84" s="66" t="s">
        <v>184</v>
      </c>
      <c r="F84" s="66" t="s">
        <v>185</v>
      </c>
      <c r="G84" s="66">
        <v>935.78</v>
      </c>
      <c r="H84" s="66">
        <v>4550</v>
      </c>
      <c r="I84" s="66">
        <v>4550</v>
      </c>
      <c r="J84" s="66">
        <v>0</v>
      </c>
      <c r="K84" s="66">
        <f t="shared" si="5"/>
        <v>0</v>
      </c>
      <c r="L84" s="66">
        <f t="shared" si="6"/>
        <v>0</v>
      </c>
    </row>
    <row r="85" spans="2:12" x14ac:dyDescent="0.25">
      <c r="B85" s="65"/>
      <c r="C85" s="65"/>
      <c r="D85" s="65" t="s">
        <v>186</v>
      </c>
      <c r="E85" s="65"/>
      <c r="F85" s="65" t="s">
        <v>187</v>
      </c>
      <c r="G85" s="65">
        <f>G86</f>
        <v>5223.71</v>
      </c>
      <c r="H85" s="65">
        <f>H86</f>
        <v>20000</v>
      </c>
      <c r="I85" s="65">
        <f>I86</f>
        <v>20000</v>
      </c>
      <c r="J85" s="65">
        <f>J86</f>
        <v>4400</v>
      </c>
      <c r="K85" s="65">
        <f t="shared" si="5"/>
        <v>84.231322182892995</v>
      </c>
      <c r="L85" s="65">
        <f t="shared" si="6"/>
        <v>22</v>
      </c>
    </row>
    <row r="86" spans="2:12" x14ac:dyDescent="0.25">
      <c r="B86" s="66"/>
      <c r="C86" s="66"/>
      <c r="D86" s="66"/>
      <c r="E86" s="66" t="s">
        <v>188</v>
      </c>
      <c r="F86" s="66" t="s">
        <v>189</v>
      </c>
      <c r="G86" s="66">
        <v>5223.71</v>
      </c>
      <c r="H86" s="66">
        <v>20000</v>
      </c>
      <c r="I86" s="66">
        <v>20000</v>
      </c>
      <c r="J86" s="66">
        <v>4400</v>
      </c>
      <c r="K86" s="66">
        <f t="shared" si="5"/>
        <v>84.231322182892995</v>
      </c>
      <c r="L86" s="66">
        <f t="shared" si="6"/>
        <v>22</v>
      </c>
    </row>
    <row r="87" spans="2:12" x14ac:dyDescent="0.25">
      <c r="B87" s="65"/>
      <c r="C87" s="66"/>
      <c r="D87" s="67"/>
      <c r="E87" s="68"/>
      <c r="F87" s="8"/>
      <c r="G87" s="65"/>
      <c r="H87" s="65"/>
      <c r="I87" s="65"/>
      <c r="J87" s="65"/>
      <c r="K87" s="70"/>
      <c r="L87" s="70"/>
    </row>
  </sheetData>
  <mergeCells count="7">
    <mergeCell ref="B26:F26"/>
    <mergeCell ref="B27:F27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F13" sqref="F13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C7+C9+C11+C13</f>
        <v>3410590.49</v>
      </c>
      <c r="D6" s="71">
        <f>D7+D9+D11+D13</f>
        <v>9439322</v>
      </c>
      <c r="E6" s="71">
        <f>E7+E9+E11+E13</f>
        <v>9439322</v>
      </c>
      <c r="F6" s="71">
        <f>F7+F9+F11+F13</f>
        <v>2967042.0599999996</v>
      </c>
      <c r="G6" s="72">
        <f t="shared" ref="G6:G23" si="0">(F6*100)/C6</f>
        <v>86.99496666924675</v>
      </c>
      <c r="H6" s="72">
        <f t="shared" ref="H6:H23" si="1">(F6*100)/E6</f>
        <v>31.432787863365604</v>
      </c>
    </row>
    <row r="7" spans="1:8" x14ac:dyDescent="0.25">
      <c r="A7"/>
      <c r="B7" s="8" t="s">
        <v>190</v>
      </c>
      <c r="C7" s="71">
        <f>C8</f>
        <v>3404020.6</v>
      </c>
      <c r="D7" s="71">
        <f>D8</f>
        <v>9414172</v>
      </c>
      <c r="E7" s="71">
        <f>E8</f>
        <v>9414172</v>
      </c>
      <c r="F7" s="71">
        <f>F8</f>
        <v>2959069.55</v>
      </c>
      <c r="G7" s="72">
        <f t="shared" si="0"/>
        <v>86.928661653810195</v>
      </c>
      <c r="H7" s="72">
        <f t="shared" si="1"/>
        <v>31.432074429912689</v>
      </c>
    </row>
    <row r="8" spans="1:8" x14ac:dyDescent="0.25">
      <c r="A8"/>
      <c r="B8" s="16" t="s">
        <v>191</v>
      </c>
      <c r="C8" s="73">
        <v>3404020.6</v>
      </c>
      <c r="D8" s="73">
        <v>9414172</v>
      </c>
      <c r="E8" s="73">
        <v>9414172</v>
      </c>
      <c r="F8" s="74">
        <v>2959069.55</v>
      </c>
      <c r="G8" s="70">
        <f t="shared" si="0"/>
        <v>86.928661653810195</v>
      </c>
      <c r="H8" s="70">
        <f t="shared" si="1"/>
        <v>31.432074429912689</v>
      </c>
    </row>
    <row r="9" spans="1:8" ht="14.45" x14ac:dyDescent="0.3">
      <c r="A9"/>
      <c r="B9" s="8" t="s">
        <v>192</v>
      </c>
      <c r="C9" s="71">
        <f>C10</f>
        <v>6569.89</v>
      </c>
      <c r="D9" s="71">
        <f>D10</f>
        <v>20499</v>
      </c>
      <c r="E9" s="71">
        <f>E10</f>
        <v>20499</v>
      </c>
      <c r="F9" s="71">
        <f>F10</f>
        <v>7643.5</v>
      </c>
      <c r="G9" s="72">
        <f t="shared" si="0"/>
        <v>116.34136949020454</v>
      </c>
      <c r="H9" s="72">
        <f t="shared" si="1"/>
        <v>37.287184740719063</v>
      </c>
    </row>
    <row r="10" spans="1:8" ht="14.45" x14ac:dyDescent="0.3">
      <c r="A10"/>
      <c r="B10" s="16" t="s">
        <v>193</v>
      </c>
      <c r="C10" s="73">
        <v>6569.89</v>
      </c>
      <c r="D10" s="73">
        <v>20499</v>
      </c>
      <c r="E10" s="73">
        <v>20499</v>
      </c>
      <c r="F10" s="74">
        <v>7643.5</v>
      </c>
      <c r="G10" s="70">
        <f t="shared" si="0"/>
        <v>116.34136949020454</v>
      </c>
      <c r="H10" s="70">
        <f t="shared" si="1"/>
        <v>37.287184740719063</v>
      </c>
    </row>
    <row r="11" spans="1:8" x14ac:dyDescent="0.25">
      <c r="A11"/>
      <c r="B11" s="8" t="s">
        <v>194</v>
      </c>
      <c r="C11" s="71">
        <f>C12</f>
        <v>0</v>
      </c>
      <c r="D11" s="71">
        <f>D12</f>
        <v>3000</v>
      </c>
      <c r="E11" s="71">
        <f>E12</f>
        <v>3000</v>
      </c>
      <c r="F11" s="71">
        <f>F12</f>
        <v>329.01</v>
      </c>
      <c r="G11" s="72" t="e">
        <f t="shared" si="0"/>
        <v>#DIV/0!</v>
      </c>
      <c r="H11" s="72">
        <f t="shared" si="1"/>
        <v>10.967000000000001</v>
      </c>
    </row>
    <row r="12" spans="1:8" x14ac:dyDescent="0.25">
      <c r="A12"/>
      <c r="B12" s="16" t="s">
        <v>195</v>
      </c>
      <c r="C12" s="73">
        <v>0</v>
      </c>
      <c r="D12" s="73">
        <v>3000</v>
      </c>
      <c r="E12" s="73">
        <v>3000</v>
      </c>
      <c r="F12" s="74">
        <v>329.01</v>
      </c>
      <c r="G12" s="70" t="e">
        <f t="shared" si="0"/>
        <v>#DIV/0!</v>
      </c>
      <c r="H12" s="70">
        <f t="shared" si="1"/>
        <v>10.967000000000001</v>
      </c>
    </row>
    <row r="13" spans="1:8" ht="14.45" x14ac:dyDescent="0.3">
      <c r="A13"/>
      <c r="B13" s="8" t="s">
        <v>196</v>
      </c>
      <c r="C13" s="71">
        <f>C14</f>
        <v>0</v>
      </c>
      <c r="D13" s="71">
        <f>D14</f>
        <v>1651</v>
      </c>
      <c r="E13" s="71">
        <f>E14</f>
        <v>1651</v>
      </c>
      <c r="F13" s="71">
        <f>F14</f>
        <v>0</v>
      </c>
      <c r="G13" s="72" t="e">
        <f t="shared" si="0"/>
        <v>#DIV/0!</v>
      </c>
      <c r="H13" s="72">
        <f t="shared" si="1"/>
        <v>0</v>
      </c>
    </row>
    <row r="14" spans="1:8" ht="14.45" x14ac:dyDescent="0.3">
      <c r="A14"/>
      <c r="B14" s="16" t="s">
        <v>197</v>
      </c>
      <c r="C14" s="73">
        <v>0</v>
      </c>
      <c r="D14" s="73">
        <v>1651</v>
      </c>
      <c r="E14" s="73">
        <v>1651</v>
      </c>
      <c r="F14" s="74">
        <v>0</v>
      </c>
      <c r="G14" s="70" t="e">
        <f t="shared" si="0"/>
        <v>#DIV/0!</v>
      </c>
      <c r="H14" s="70">
        <f t="shared" si="1"/>
        <v>0</v>
      </c>
    </row>
    <row r="15" spans="1:8" ht="14.45" x14ac:dyDescent="0.3">
      <c r="B15" s="8" t="s">
        <v>32</v>
      </c>
      <c r="C15" s="75">
        <f>C16+C18+C20+C22</f>
        <v>3411515.7399999998</v>
      </c>
      <c r="D15" s="75">
        <f>D16+D18+D20+D22</f>
        <v>9441746</v>
      </c>
      <c r="E15" s="75">
        <f>E16+E18+E20+E22</f>
        <v>9441746</v>
      </c>
      <c r="F15" s="75">
        <f>F16+F18+F20+F22</f>
        <v>2964251.21</v>
      </c>
      <c r="G15" s="72">
        <f t="shared" si="0"/>
        <v>86.889565691993553</v>
      </c>
      <c r="H15" s="72">
        <f t="shared" si="1"/>
        <v>31.3951594334353</v>
      </c>
    </row>
    <row r="16" spans="1:8" x14ac:dyDescent="0.25">
      <c r="A16"/>
      <c r="B16" s="8" t="s">
        <v>190</v>
      </c>
      <c r="C16" s="75">
        <f>C17</f>
        <v>3404020.6</v>
      </c>
      <c r="D16" s="75">
        <f>D17</f>
        <v>9414172</v>
      </c>
      <c r="E16" s="75">
        <f>E17</f>
        <v>9414172</v>
      </c>
      <c r="F16" s="75">
        <f>F17</f>
        <v>2959119.55</v>
      </c>
      <c r="G16" s="72">
        <f t="shared" si="0"/>
        <v>86.930130505085657</v>
      </c>
      <c r="H16" s="72">
        <f t="shared" si="1"/>
        <v>31.432605544066966</v>
      </c>
    </row>
    <row r="17" spans="1:8" x14ac:dyDescent="0.25">
      <c r="A17"/>
      <c r="B17" s="16" t="s">
        <v>191</v>
      </c>
      <c r="C17" s="73">
        <v>3404020.6</v>
      </c>
      <c r="D17" s="73">
        <v>9414172</v>
      </c>
      <c r="E17" s="76">
        <v>9414172</v>
      </c>
      <c r="F17" s="74">
        <v>2959119.55</v>
      </c>
      <c r="G17" s="70">
        <f t="shared" si="0"/>
        <v>86.930130505085657</v>
      </c>
      <c r="H17" s="70">
        <f t="shared" si="1"/>
        <v>31.432605544066966</v>
      </c>
    </row>
    <row r="18" spans="1:8" ht="14.45" x14ac:dyDescent="0.3">
      <c r="A18"/>
      <c r="B18" s="8" t="s">
        <v>192</v>
      </c>
      <c r="C18" s="75">
        <f>C19</f>
        <v>4612.8599999999997</v>
      </c>
      <c r="D18" s="75">
        <f>D19</f>
        <v>20300</v>
      </c>
      <c r="E18" s="75">
        <f>E19</f>
        <v>20300</v>
      </c>
      <c r="F18" s="75">
        <f>F19</f>
        <v>5131.66</v>
      </c>
      <c r="G18" s="72">
        <f t="shared" si="0"/>
        <v>111.2468186764827</v>
      </c>
      <c r="H18" s="72">
        <f t="shared" si="1"/>
        <v>25.279113300492611</v>
      </c>
    </row>
    <row r="19" spans="1:8" ht="14.45" x14ac:dyDescent="0.3">
      <c r="A19"/>
      <c r="B19" s="16" t="s">
        <v>193</v>
      </c>
      <c r="C19" s="73">
        <v>4612.8599999999997</v>
      </c>
      <c r="D19" s="73">
        <v>20300</v>
      </c>
      <c r="E19" s="76">
        <v>20300</v>
      </c>
      <c r="F19" s="74">
        <v>5131.66</v>
      </c>
      <c r="G19" s="70">
        <f t="shared" si="0"/>
        <v>111.2468186764827</v>
      </c>
      <c r="H19" s="70">
        <f t="shared" si="1"/>
        <v>25.279113300492611</v>
      </c>
    </row>
    <row r="20" spans="1:8" x14ac:dyDescent="0.25">
      <c r="A20"/>
      <c r="B20" s="8" t="s">
        <v>194</v>
      </c>
      <c r="C20" s="75">
        <f>C21</f>
        <v>258.83999999999997</v>
      </c>
      <c r="D20" s="75">
        <f>D21</f>
        <v>3000</v>
      </c>
      <c r="E20" s="75">
        <f>E21</f>
        <v>3000</v>
      </c>
      <c r="F20" s="75">
        <f>F21</f>
        <v>0</v>
      </c>
      <c r="G20" s="72">
        <f t="shared" si="0"/>
        <v>0</v>
      </c>
      <c r="H20" s="72">
        <f t="shared" si="1"/>
        <v>0</v>
      </c>
    </row>
    <row r="21" spans="1:8" x14ac:dyDescent="0.25">
      <c r="A21"/>
      <c r="B21" s="16" t="s">
        <v>195</v>
      </c>
      <c r="C21" s="73">
        <v>258.83999999999997</v>
      </c>
      <c r="D21" s="73">
        <v>3000</v>
      </c>
      <c r="E21" s="76">
        <v>3000</v>
      </c>
      <c r="F21" s="74">
        <v>0</v>
      </c>
      <c r="G21" s="70">
        <f t="shared" si="0"/>
        <v>0</v>
      </c>
      <c r="H21" s="70">
        <f t="shared" si="1"/>
        <v>0</v>
      </c>
    </row>
    <row r="22" spans="1:8" ht="14.45" x14ac:dyDescent="0.3">
      <c r="A22"/>
      <c r="B22" s="8" t="s">
        <v>196</v>
      </c>
      <c r="C22" s="75">
        <f>C23</f>
        <v>2623.44</v>
      </c>
      <c r="D22" s="75">
        <f>D23</f>
        <v>4274</v>
      </c>
      <c r="E22" s="75">
        <f>E23</f>
        <v>4274</v>
      </c>
      <c r="F22" s="75">
        <f>F23</f>
        <v>0</v>
      </c>
      <c r="G22" s="72">
        <f t="shared" si="0"/>
        <v>0</v>
      </c>
      <c r="H22" s="72">
        <f t="shared" si="1"/>
        <v>0</v>
      </c>
    </row>
    <row r="23" spans="1:8" ht="14.45" x14ac:dyDescent="0.3">
      <c r="A23"/>
      <c r="B23" s="16" t="s">
        <v>197</v>
      </c>
      <c r="C23" s="73">
        <v>2623.44</v>
      </c>
      <c r="D23" s="73">
        <v>4274</v>
      </c>
      <c r="E23" s="76">
        <v>4274</v>
      </c>
      <c r="F23" s="74">
        <v>0</v>
      </c>
      <c r="G23" s="70">
        <f t="shared" si="0"/>
        <v>0</v>
      </c>
      <c r="H23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3411515.74</v>
      </c>
      <c r="D6" s="75">
        <f t="shared" si="0"/>
        <v>9441746</v>
      </c>
      <c r="E6" s="75">
        <f t="shared" si="0"/>
        <v>9441746</v>
      </c>
      <c r="F6" s="75">
        <f t="shared" si="0"/>
        <v>2964251.21</v>
      </c>
      <c r="G6" s="70">
        <f>(F6*100)/C6</f>
        <v>86.889565691993553</v>
      </c>
      <c r="H6" s="70">
        <f>(F6*100)/E6</f>
        <v>31.3951594334353</v>
      </c>
    </row>
    <row r="7" spans="2:8" ht="14.45" x14ac:dyDescent="0.3">
      <c r="B7" s="8" t="s">
        <v>198</v>
      </c>
      <c r="C7" s="75">
        <f t="shared" si="0"/>
        <v>3411515.74</v>
      </c>
      <c r="D7" s="75">
        <f t="shared" si="0"/>
        <v>9441746</v>
      </c>
      <c r="E7" s="75">
        <f t="shared" si="0"/>
        <v>9441746</v>
      </c>
      <c r="F7" s="75">
        <f t="shared" si="0"/>
        <v>2964251.21</v>
      </c>
      <c r="G7" s="70">
        <f>(F7*100)/C7</f>
        <v>86.889565691993553</v>
      </c>
      <c r="H7" s="70">
        <f>(F7*100)/E7</f>
        <v>31.3951594334353</v>
      </c>
    </row>
    <row r="8" spans="2:8" ht="14.45" x14ac:dyDescent="0.3">
      <c r="B8" s="11" t="s">
        <v>199</v>
      </c>
      <c r="C8" s="73">
        <v>3411515.74</v>
      </c>
      <c r="D8" s="73">
        <v>9441746</v>
      </c>
      <c r="E8" s="73">
        <v>9441746</v>
      </c>
      <c r="F8" s="74">
        <v>2964251.21</v>
      </c>
      <c r="G8" s="70">
        <f>(F8*100)/C8</f>
        <v>86.889565691993553</v>
      </c>
      <c r="H8" s="70">
        <f>(F8*100)/E8</f>
        <v>31.3951594334353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sqref="A1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8049"/>
  <sheetViews>
    <sheetView zoomScaleNormal="100" workbookViewId="0">
      <selection activeCell="J9" sqref="J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200</v>
      </c>
      <c r="C1" s="39"/>
    </row>
    <row r="2" spans="1:6" ht="15" customHeight="1" x14ac:dyDescent="0.2">
      <c r="A2" s="41" t="s">
        <v>34</v>
      </c>
      <c r="B2" s="42" t="s">
        <v>201</v>
      </c>
      <c r="C2" s="39"/>
    </row>
    <row r="3" spans="1:6" s="39" customFormat="1" ht="43.5" customHeight="1" x14ac:dyDescent="0.2">
      <c r="A3" s="43" t="s">
        <v>35</v>
      </c>
      <c r="B3" s="37" t="s">
        <v>202</v>
      </c>
    </row>
    <row r="4" spans="1:6" s="39" customFormat="1" x14ac:dyDescent="0.2">
      <c r="A4" s="43" t="s">
        <v>36</v>
      </c>
      <c r="B4" s="44" t="s">
        <v>203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204</v>
      </c>
      <c r="B7" s="46"/>
      <c r="C7" s="77">
        <f>C13+C36+C144+C175</f>
        <v>9414172</v>
      </c>
      <c r="D7" s="77">
        <f>D13+D36+D144+D175</f>
        <v>9414172</v>
      </c>
      <c r="E7" s="77">
        <f>E13+E36+E144+E175</f>
        <v>2959119.5500000007</v>
      </c>
      <c r="F7" s="77">
        <f>(E7*100)/D7</f>
        <v>31.432605544066966</v>
      </c>
    </row>
    <row r="8" spans="1:6" ht="13.15" x14ac:dyDescent="0.25">
      <c r="A8" s="47" t="s">
        <v>78</v>
      </c>
      <c r="B8" s="46"/>
      <c r="C8" s="77">
        <f>C99</f>
        <v>20300</v>
      </c>
      <c r="D8" s="77">
        <f>D99</f>
        <v>20300</v>
      </c>
      <c r="E8" s="77">
        <f>E99</f>
        <v>5131.66</v>
      </c>
      <c r="F8" s="77">
        <f>(E8*100)/D8</f>
        <v>25.279113300492611</v>
      </c>
    </row>
    <row r="9" spans="1:6" ht="13.15" x14ac:dyDescent="0.25">
      <c r="A9" s="47" t="s">
        <v>205</v>
      </c>
      <c r="B9" s="46"/>
      <c r="C9" s="77">
        <f>C165</f>
        <v>3000</v>
      </c>
      <c r="D9" s="77">
        <f>D165</f>
        <v>3000</v>
      </c>
      <c r="E9" s="77">
        <f>E165</f>
        <v>0</v>
      </c>
      <c r="F9" s="77">
        <f>(E9*100)/D9</f>
        <v>0</v>
      </c>
    </row>
    <row r="10" spans="1:6" ht="13.15" x14ac:dyDescent="0.25">
      <c r="A10" s="47" t="s">
        <v>206</v>
      </c>
      <c r="B10" s="46"/>
      <c r="C10" s="77">
        <f>C120</f>
        <v>4274</v>
      </c>
      <c r="D10" s="77">
        <f>D120</f>
        <v>4274</v>
      </c>
      <c r="E10" s="77">
        <f>E120</f>
        <v>0</v>
      </c>
      <c r="F10" s="77">
        <f>(E10*100)/D10</f>
        <v>0</v>
      </c>
    </row>
    <row r="11" spans="1:6" s="57" customFormat="1" ht="13.15" x14ac:dyDescent="0.25"/>
    <row r="12" spans="1:6" ht="38.25" x14ac:dyDescent="0.2">
      <c r="A12" s="47" t="s">
        <v>207</v>
      </c>
      <c r="B12" s="47" t="s">
        <v>208</v>
      </c>
      <c r="C12" s="47" t="s">
        <v>43</v>
      </c>
      <c r="D12" s="47" t="s">
        <v>209</v>
      </c>
      <c r="E12" s="47" t="s">
        <v>210</v>
      </c>
      <c r="F12" s="47" t="s">
        <v>211</v>
      </c>
    </row>
    <row r="13" spans="1:6" x14ac:dyDescent="0.2">
      <c r="A13" s="48" t="s">
        <v>204</v>
      </c>
      <c r="B13" s="48" t="s">
        <v>212</v>
      </c>
      <c r="C13" s="78">
        <f>C14</f>
        <v>69900</v>
      </c>
      <c r="D13" s="78">
        <f>D14</f>
        <v>69900</v>
      </c>
      <c r="E13" s="78">
        <f>E14</f>
        <v>25056.59</v>
      </c>
      <c r="F13" s="79">
        <f>(E13*100)/D13</f>
        <v>35.846337625178826</v>
      </c>
    </row>
    <row r="14" spans="1:6" ht="13.15" x14ac:dyDescent="0.25">
      <c r="A14" s="49" t="s">
        <v>76</v>
      </c>
      <c r="B14" s="50" t="s">
        <v>77</v>
      </c>
      <c r="C14" s="80">
        <f>C15+C28</f>
        <v>69900</v>
      </c>
      <c r="D14" s="80">
        <f>D15+D28</f>
        <v>69900</v>
      </c>
      <c r="E14" s="80">
        <f>E15+E28</f>
        <v>25056.59</v>
      </c>
      <c r="F14" s="81">
        <f>(E14*100)/D14</f>
        <v>35.846337625178826</v>
      </c>
    </row>
    <row r="15" spans="1:6" ht="13.15" x14ac:dyDescent="0.25">
      <c r="A15" s="51" t="s">
        <v>95</v>
      </c>
      <c r="B15" s="52" t="s">
        <v>96</v>
      </c>
      <c r="C15" s="82">
        <f>C16+C18+C20+C26</f>
        <v>68400</v>
      </c>
      <c r="D15" s="82">
        <f>D16+D18+D20+D26</f>
        <v>68400</v>
      </c>
      <c r="E15" s="82">
        <f>E16+E18+E20+E26</f>
        <v>25006.59</v>
      </c>
      <c r="F15" s="81">
        <f>(E15*100)/D15</f>
        <v>36.559342105263156</v>
      </c>
    </row>
    <row r="16" spans="1:6" x14ac:dyDescent="0.2">
      <c r="A16" s="53" t="s">
        <v>97</v>
      </c>
      <c r="B16" s="54" t="s">
        <v>98</v>
      </c>
      <c r="C16" s="83">
        <f>C17</f>
        <v>35000</v>
      </c>
      <c r="D16" s="83">
        <f>D17</f>
        <v>35000</v>
      </c>
      <c r="E16" s="83">
        <f>E17</f>
        <v>13500</v>
      </c>
      <c r="F16" s="83">
        <f>(E16*100)/D16</f>
        <v>38.571428571428569</v>
      </c>
    </row>
    <row r="17" spans="1:6" x14ac:dyDescent="0.2">
      <c r="A17" s="55" t="s">
        <v>99</v>
      </c>
      <c r="B17" s="56" t="s">
        <v>100</v>
      </c>
      <c r="C17" s="84">
        <v>35000</v>
      </c>
      <c r="D17" s="84">
        <v>35000</v>
      </c>
      <c r="E17" s="84">
        <v>13500</v>
      </c>
      <c r="F17" s="84"/>
    </row>
    <row r="18" spans="1:6" ht="13.15" x14ac:dyDescent="0.25">
      <c r="A18" s="53" t="s">
        <v>107</v>
      </c>
      <c r="B18" s="54" t="s">
        <v>108</v>
      </c>
      <c r="C18" s="83">
        <f>C19</f>
        <v>700</v>
      </c>
      <c r="D18" s="83">
        <f>D19</f>
        <v>700</v>
      </c>
      <c r="E18" s="83">
        <f>E19</f>
        <v>0</v>
      </c>
      <c r="F18" s="83">
        <f>(E18*100)/D18</f>
        <v>0</v>
      </c>
    </row>
    <row r="19" spans="1:6" ht="13.15" x14ac:dyDescent="0.25">
      <c r="A19" s="55" t="s">
        <v>109</v>
      </c>
      <c r="B19" s="56" t="s">
        <v>110</v>
      </c>
      <c r="C19" s="84">
        <v>700</v>
      </c>
      <c r="D19" s="84">
        <v>700</v>
      </c>
      <c r="E19" s="84">
        <v>0</v>
      </c>
      <c r="F19" s="84"/>
    </row>
    <row r="20" spans="1:6" ht="13.15" x14ac:dyDescent="0.25">
      <c r="A20" s="53" t="s">
        <v>121</v>
      </c>
      <c r="B20" s="54" t="s">
        <v>122</v>
      </c>
      <c r="C20" s="83">
        <f>C21+C22+C23+C24+C25</f>
        <v>31600</v>
      </c>
      <c r="D20" s="83">
        <f>D21+D22+D23+D24+D25</f>
        <v>31600</v>
      </c>
      <c r="E20" s="83">
        <f>E21+E22+E23+E24+E25</f>
        <v>11493.09</v>
      </c>
      <c r="F20" s="83">
        <f>(E20*100)/D20</f>
        <v>36.370537974683543</v>
      </c>
    </row>
    <row r="21" spans="1:6" x14ac:dyDescent="0.2">
      <c r="A21" s="55" t="s">
        <v>123</v>
      </c>
      <c r="B21" s="56" t="s">
        <v>124</v>
      </c>
      <c r="C21" s="84">
        <v>1400</v>
      </c>
      <c r="D21" s="84">
        <v>1400</v>
      </c>
      <c r="E21" s="84">
        <v>124.38</v>
      </c>
      <c r="F21" s="84"/>
    </row>
    <row r="22" spans="1:6" ht="13.15" x14ac:dyDescent="0.25">
      <c r="A22" s="55" t="s">
        <v>129</v>
      </c>
      <c r="B22" s="56" t="s">
        <v>130</v>
      </c>
      <c r="C22" s="84">
        <v>1400</v>
      </c>
      <c r="D22" s="84">
        <v>1400</v>
      </c>
      <c r="E22" s="84">
        <v>390.12</v>
      </c>
      <c r="F22" s="84"/>
    </row>
    <row r="23" spans="1:6" ht="13.15" x14ac:dyDescent="0.25">
      <c r="A23" s="55" t="s">
        <v>131</v>
      </c>
      <c r="B23" s="56" t="s">
        <v>132</v>
      </c>
      <c r="C23" s="84">
        <v>27000</v>
      </c>
      <c r="D23" s="84">
        <v>27000</v>
      </c>
      <c r="E23" s="84">
        <v>10978.59</v>
      </c>
      <c r="F23" s="84"/>
    </row>
    <row r="24" spans="1:6" ht="13.15" x14ac:dyDescent="0.25">
      <c r="A24" s="55" t="s">
        <v>135</v>
      </c>
      <c r="B24" s="56" t="s">
        <v>136</v>
      </c>
      <c r="C24" s="84">
        <v>1600</v>
      </c>
      <c r="D24" s="84">
        <v>1600</v>
      </c>
      <c r="E24" s="84">
        <v>0</v>
      </c>
      <c r="F24" s="84"/>
    </row>
    <row r="25" spans="1:6" ht="13.15" x14ac:dyDescent="0.25">
      <c r="A25" s="55" t="s">
        <v>139</v>
      </c>
      <c r="B25" s="56" t="s">
        <v>140</v>
      </c>
      <c r="C25" s="84">
        <v>200</v>
      </c>
      <c r="D25" s="84">
        <v>200</v>
      </c>
      <c r="E25" s="84">
        <v>0</v>
      </c>
      <c r="F25" s="84"/>
    </row>
    <row r="26" spans="1:6" ht="13.15" x14ac:dyDescent="0.25">
      <c r="A26" s="53" t="s">
        <v>145</v>
      </c>
      <c r="B26" s="54" t="s">
        <v>146</v>
      </c>
      <c r="C26" s="83">
        <f>C27</f>
        <v>1100</v>
      </c>
      <c r="D26" s="83">
        <f>D27</f>
        <v>1100</v>
      </c>
      <c r="E26" s="83">
        <f>E27</f>
        <v>13.5</v>
      </c>
      <c r="F26" s="83">
        <f>(E26*100)/D26</f>
        <v>1.2272727272727273</v>
      </c>
    </row>
    <row r="27" spans="1:6" ht="13.15" x14ac:dyDescent="0.25">
      <c r="A27" s="55" t="s">
        <v>149</v>
      </c>
      <c r="B27" s="56" t="s">
        <v>150</v>
      </c>
      <c r="C27" s="84">
        <v>1100</v>
      </c>
      <c r="D27" s="84">
        <v>1100</v>
      </c>
      <c r="E27" s="84">
        <v>13.5</v>
      </c>
      <c r="F27" s="84"/>
    </row>
    <row r="28" spans="1:6" ht="13.15" x14ac:dyDescent="0.25">
      <c r="A28" s="51" t="s">
        <v>158</v>
      </c>
      <c r="B28" s="52" t="s">
        <v>159</v>
      </c>
      <c r="C28" s="82">
        <f t="shared" ref="C28:E29" si="0">C29</f>
        <v>1500</v>
      </c>
      <c r="D28" s="82">
        <f t="shared" si="0"/>
        <v>1500</v>
      </c>
      <c r="E28" s="82">
        <f t="shared" si="0"/>
        <v>50</v>
      </c>
      <c r="F28" s="81">
        <f>(E28*100)/D28</f>
        <v>3.3333333333333335</v>
      </c>
    </row>
    <row r="29" spans="1:6" ht="13.15" x14ac:dyDescent="0.25">
      <c r="A29" s="53" t="s">
        <v>164</v>
      </c>
      <c r="B29" s="54" t="s">
        <v>165</v>
      </c>
      <c r="C29" s="83">
        <f t="shared" si="0"/>
        <v>1500</v>
      </c>
      <c r="D29" s="83">
        <f t="shared" si="0"/>
        <v>1500</v>
      </c>
      <c r="E29" s="83">
        <f t="shared" si="0"/>
        <v>50</v>
      </c>
      <c r="F29" s="83">
        <f>(E29*100)/D29</f>
        <v>3.3333333333333335</v>
      </c>
    </row>
    <row r="30" spans="1:6" ht="13.15" x14ac:dyDescent="0.25">
      <c r="A30" s="55" t="s">
        <v>166</v>
      </c>
      <c r="B30" s="56" t="s">
        <v>167</v>
      </c>
      <c r="C30" s="84">
        <v>1500</v>
      </c>
      <c r="D30" s="84">
        <v>1500</v>
      </c>
      <c r="E30" s="84">
        <v>50</v>
      </c>
      <c r="F30" s="84"/>
    </row>
    <row r="31" spans="1:6" ht="13.15" x14ac:dyDescent="0.25">
      <c r="A31" s="49" t="s">
        <v>50</v>
      </c>
      <c r="B31" s="50" t="s">
        <v>51</v>
      </c>
      <c r="C31" s="80">
        <f t="shared" ref="C31:E33" si="1">C32</f>
        <v>69900</v>
      </c>
      <c r="D31" s="80">
        <f t="shared" si="1"/>
        <v>69900</v>
      </c>
      <c r="E31" s="80">
        <f t="shared" si="1"/>
        <v>25056.59</v>
      </c>
      <c r="F31" s="81">
        <f>(E31*100)/D31</f>
        <v>35.846337625178826</v>
      </c>
    </row>
    <row r="32" spans="1:6" x14ac:dyDescent="0.2">
      <c r="A32" s="51" t="s">
        <v>68</v>
      </c>
      <c r="B32" s="52" t="s">
        <v>69</v>
      </c>
      <c r="C32" s="82">
        <f t="shared" si="1"/>
        <v>69900</v>
      </c>
      <c r="D32" s="82">
        <f t="shared" si="1"/>
        <v>69900</v>
      </c>
      <c r="E32" s="82">
        <f t="shared" si="1"/>
        <v>25056.59</v>
      </c>
      <c r="F32" s="81">
        <f>(E32*100)/D32</f>
        <v>35.846337625178826</v>
      </c>
    </row>
    <row r="33" spans="1:6" ht="25.5" x14ac:dyDescent="0.2">
      <c r="A33" s="53" t="s">
        <v>70</v>
      </c>
      <c r="B33" s="54" t="s">
        <v>71</v>
      </c>
      <c r="C33" s="83">
        <f t="shared" si="1"/>
        <v>69900</v>
      </c>
      <c r="D33" s="83">
        <f t="shared" si="1"/>
        <v>69900</v>
      </c>
      <c r="E33" s="83">
        <f t="shared" si="1"/>
        <v>25056.59</v>
      </c>
      <c r="F33" s="83">
        <f>(E33*100)/D33</f>
        <v>35.846337625178826</v>
      </c>
    </row>
    <row r="34" spans="1:6" ht="13.15" x14ac:dyDescent="0.25">
      <c r="A34" s="55" t="s">
        <v>72</v>
      </c>
      <c r="B34" s="56" t="s">
        <v>73</v>
      </c>
      <c r="C34" s="84">
        <v>69900</v>
      </c>
      <c r="D34" s="84">
        <v>69900</v>
      </c>
      <c r="E34" s="84">
        <v>25056.59</v>
      </c>
      <c r="F34" s="84"/>
    </row>
    <row r="35" spans="1:6" ht="38.25" x14ac:dyDescent="0.2">
      <c r="A35" s="47" t="s">
        <v>213</v>
      </c>
      <c r="B35" s="47" t="s">
        <v>214</v>
      </c>
      <c r="C35" s="47" t="s">
        <v>43</v>
      </c>
      <c r="D35" s="47" t="s">
        <v>209</v>
      </c>
      <c r="E35" s="47" t="s">
        <v>210</v>
      </c>
      <c r="F35" s="47" t="s">
        <v>211</v>
      </c>
    </row>
    <row r="36" spans="1:6" x14ac:dyDescent="0.2">
      <c r="A36" s="48" t="s">
        <v>204</v>
      </c>
      <c r="B36" s="48" t="s">
        <v>212</v>
      </c>
      <c r="C36" s="78">
        <f>C37+C86</f>
        <v>3750472</v>
      </c>
      <c r="D36" s="78">
        <f>D37+D86</f>
        <v>3750472</v>
      </c>
      <c r="E36" s="78">
        <f>E37+E86</f>
        <v>1785072.4700000002</v>
      </c>
      <c r="F36" s="79">
        <f>(E36*100)/D36</f>
        <v>47.595941790793269</v>
      </c>
    </row>
    <row r="37" spans="1:6" ht="13.15" x14ac:dyDescent="0.25">
      <c r="A37" s="49" t="s">
        <v>76</v>
      </c>
      <c r="B37" s="50" t="s">
        <v>77</v>
      </c>
      <c r="C37" s="80">
        <f>C38+C47+C78+C83</f>
        <v>3702472</v>
      </c>
      <c r="D37" s="80">
        <f>D38+D47+D78+D83</f>
        <v>3702472</v>
      </c>
      <c r="E37" s="80">
        <f>E38+E47+E78+E83</f>
        <v>1778481.35</v>
      </c>
      <c r="F37" s="81">
        <f>(E37*100)/D37</f>
        <v>48.034970959942441</v>
      </c>
    </row>
    <row r="38" spans="1:6" ht="13.15" x14ac:dyDescent="0.25">
      <c r="A38" s="51" t="s">
        <v>78</v>
      </c>
      <c r="B38" s="52" t="s">
        <v>79</v>
      </c>
      <c r="C38" s="82">
        <f>C39+C43+C45</f>
        <v>3174592</v>
      </c>
      <c r="D38" s="82">
        <f>D39+D43+D45</f>
        <v>3174592</v>
      </c>
      <c r="E38" s="82">
        <f>E39+E43+E45</f>
        <v>1614121.28</v>
      </c>
      <c r="F38" s="81">
        <f>(E38*100)/D38</f>
        <v>50.844999294397518</v>
      </c>
    </row>
    <row r="39" spans="1:6" x14ac:dyDescent="0.2">
      <c r="A39" s="53" t="s">
        <v>80</v>
      </c>
      <c r="B39" s="54" t="s">
        <v>81</v>
      </c>
      <c r="C39" s="83">
        <f>C40+C41+C42</f>
        <v>2691985</v>
      </c>
      <c r="D39" s="83">
        <f>D40+D41+D42</f>
        <v>2691985</v>
      </c>
      <c r="E39" s="83">
        <f>E40+E41+E42</f>
        <v>1357479.62</v>
      </c>
      <c r="F39" s="83">
        <f>(E39*100)/D39</f>
        <v>50.426715602055729</v>
      </c>
    </row>
    <row r="40" spans="1:6" x14ac:dyDescent="0.2">
      <c r="A40" s="55" t="s">
        <v>82</v>
      </c>
      <c r="B40" s="56" t="s">
        <v>83</v>
      </c>
      <c r="C40" s="84">
        <v>2664836</v>
      </c>
      <c r="D40" s="84">
        <v>2664836</v>
      </c>
      <c r="E40" s="84">
        <v>1348020.78</v>
      </c>
      <c r="F40" s="84"/>
    </row>
    <row r="41" spans="1:6" x14ac:dyDescent="0.2">
      <c r="A41" s="55" t="s">
        <v>84</v>
      </c>
      <c r="B41" s="56" t="s">
        <v>85</v>
      </c>
      <c r="C41" s="84">
        <v>300</v>
      </c>
      <c r="D41" s="84">
        <v>300</v>
      </c>
      <c r="E41" s="84">
        <v>0</v>
      </c>
      <c r="F41" s="84"/>
    </row>
    <row r="42" spans="1:6" x14ac:dyDescent="0.2">
      <c r="A42" s="55" t="s">
        <v>86</v>
      </c>
      <c r="B42" s="56" t="s">
        <v>87</v>
      </c>
      <c r="C42" s="84">
        <v>26849</v>
      </c>
      <c r="D42" s="84">
        <v>26849</v>
      </c>
      <c r="E42" s="84">
        <v>9458.84</v>
      </c>
      <c r="F42" s="84"/>
    </row>
    <row r="43" spans="1:6" x14ac:dyDescent="0.2">
      <c r="A43" s="53" t="s">
        <v>88</v>
      </c>
      <c r="B43" s="54" t="s">
        <v>89</v>
      </c>
      <c r="C43" s="83">
        <f>C44</f>
        <v>51907</v>
      </c>
      <c r="D43" s="83">
        <f>D44</f>
        <v>51907</v>
      </c>
      <c r="E43" s="83">
        <f>E44</f>
        <v>33792.480000000003</v>
      </c>
      <c r="F43" s="83">
        <f>(E43*100)/D43</f>
        <v>65.101970832450348</v>
      </c>
    </row>
    <row r="44" spans="1:6" x14ac:dyDescent="0.2">
      <c r="A44" s="55" t="s">
        <v>90</v>
      </c>
      <c r="B44" s="56" t="s">
        <v>89</v>
      </c>
      <c r="C44" s="84">
        <v>51907</v>
      </c>
      <c r="D44" s="84">
        <v>51907</v>
      </c>
      <c r="E44" s="84">
        <v>33792.480000000003</v>
      </c>
      <c r="F44" s="84"/>
    </row>
    <row r="45" spans="1:6" x14ac:dyDescent="0.2">
      <c r="A45" s="53" t="s">
        <v>91</v>
      </c>
      <c r="B45" s="54" t="s">
        <v>92</v>
      </c>
      <c r="C45" s="83">
        <f>C46</f>
        <v>430700</v>
      </c>
      <c r="D45" s="83">
        <f>D46</f>
        <v>430700</v>
      </c>
      <c r="E45" s="83">
        <f>E46</f>
        <v>222849.18</v>
      </c>
      <c r="F45" s="83">
        <f>(E45*100)/D45</f>
        <v>51.741160900859064</v>
      </c>
    </row>
    <row r="46" spans="1:6" x14ac:dyDescent="0.2">
      <c r="A46" s="55" t="s">
        <v>93</v>
      </c>
      <c r="B46" s="56" t="s">
        <v>94</v>
      </c>
      <c r="C46" s="84">
        <v>430700</v>
      </c>
      <c r="D46" s="84">
        <v>430700</v>
      </c>
      <c r="E46" s="84">
        <v>222849.18</v>
      </c>
      <c r="F46" s="84"/>
    </row>
    <row r="47" spans="1:6" x14ac:dyDescent="0.2">
      <c r="A47" s="51" t="s">
        <v>95</v>
      </c>
      <c r="B47" s="52" t="s">
        <v>96</v>
      </c>
      <c r="C47" s="82">
        <f>C48+C53+C59+C69+C71</f>
        <v>515880</v>
      </c>
      <c r="D47" s="82">
        <f>D48+D53+D59+D69+D71</f>
        <v>515880</v>
      </c>
      <c r="E47" s="82">
        <f>E48+E53+E59+E69+E71</f>
        <v>163210.07</v>
      </c>
      <c r="F47" s="81">
        <f>(E47*100)/D47</f>
        <v>31.637216019229278</v>
      </c>
    </row>
    <row r="48" spans="1:6" x14ac:dyDescent="0.2">
      <c r="A48" s="53" t="s">
        <v>97</v>
      </c>
      <c r="B48" s="54" t="s">
        <v>98</v>
      </c>
      <c r="C48" s="83">
        <f>C49+C50+C51+C52</f>
        <v>116200</v>
      </c>
      <c r="D48" s="83">
        <f>D49+D50+D51+D52</f>
        <v>116200</v>
      </c>
      <c r="E48" s="83">
        <f>E49+E50+E51+E52</f>
        <v>39822.92</v>
      </c>
      <c r="F48" s="83">
        <f>(E48*100)/D48</f>
        <v>34.271015490533564</v>
      </c>
    </row>
    <row r="49" spans="1:6" x14ac:dyDescent="0.2">
      <c r="A49" s="55" t="s">
        <v>99</v>
      </c>
      <c r="B49" s="56" t="s">
        <v>100</v>
      </c>
      <c r="C49" s="84">
        <v>30000</v>
      </c>
      <c r="D49" s="84">
        <v>30000</v>
      </c>
      <c r="E49" s="84">
        <v>10500</v>
      </c>
      <c r="F49" s="84"/>
    </row>
    <row r="50" spans="1:6" ht="25.5" x14ac:dyDescent="0.2">
      <c r="A50" s="55" t="s">
        <v>101</v>
      </c>
      <c r="B50" s="56" t="s">
        <v>102</v>
      </c>
      <c r="C50" s="84">
        <v>80000</v>
      </c>
      <c r="D50" s="84">
        <v>80000</v>
      </c>
      <c r="E50" s="84">
        <v>26212.92</v>
      </c>
      <c r="F50" s="84"/>
    </row>
    <row r="51" spans="1:6" x14ac:dyDescent="0.2">
      <c r="A51" s="55" t="s">
        <v>103</v>
      </c>
      <c r="B51" s="56" t="s">
        <v>104</v>
      </c>
      <c r="C51" s="84">
        <v>5000</v>
      </c>
      <c r="D51" s="84">
        <v>5000</v>
      </c>
      <c r="E51" s="84">
        <v>3110</v>
      </c>
      <c r="F51" s="84"/>
    </row>
    <row r="52" spans="1:6" x14ac:dyDescent="0.2">
      <c r="A52" s="55" t="s">
        <v>105</v>
      </c>
      <c r="B52" s="56" t="s">
        <v>106</v>
      </c>
      <c r="C52" s="84">
        <v>1200</v>
      </c>
      <c r="D52" s="84">
        <v>1200</v>
      </c>
      <c r="E52" s="84">
        <v>0</v>
      </c>
      <c r="F52" s="84"/>
    </row>
    <row r="53" spans="1:6" x14ac:dyDescent="0.2">
      <c r="A53" s="53" t="s">
        <v>107</v>
      </c>
      <c r="B53" s="54" t="s">
        <v>108</v>
      </c>
      <c r="C53" s="83">
        <f>C54+C55+C56+C57+C58</f>
        <v>192200</v>
      </c>
      <c r="D53" s="83">
        <f>D54+D55+D56+D57+D58</f>
        <v>192200</v>
      </c>
      <c r="E53" s="83">
        <f>E54+E55+E56+E57+E58</f>
        <v>47299.94</v>
      </c>
      <c r="F53" s="83">
        <f>(E53*100)/D53</f>
        <v>24.609750260145681</v>
      </c>
    </row>
    <row r="54" spans="1:6" x14ac:dyDescent="0.2">
      <c r="A54" s="55" t="s">
        <v>109</v>
      </c>
      <c r="B54" s="56" t="s">
        <v>110</v>
      </c>
      <c r="C54" s="84">
        <v>31000</v>
      </c>
      <c r="D54" s="84">
        <v>31000</v>
      </c>
      <c r="E54" s="84">
        <v>19000</v>
      </c>
      <c r="F54" s="84"/>
    </row>
    <row r="55" spans="1:6" x14ac:dyDescent="0.2">
      <c r="A55" s="55" t="s">
        <v>113</v>
      </c>
      <c r="B55" s="56" t="s">
        <v>114</v>
      </c>
      <c r="C55" s="84">
        <v>150000</v>
      </c>
      <c r="D55" s="84">
        <v>150000</v>
      </c>
      <c r="E55" s="84">
        <v>22000</v>
      </c>
      <c r="F55" s="84"/>
    </row>
    <row r="56" spans="1:6" x14ac:dyDescent="0.2">
      <c r="A56" s="55" t="s">
        <v>115</v>
      </c>
      <c r="B56" s="56" t="s">
        <v>116</v>
      </c>
      <c r="C56" s="84">
        <v>2700</v>
      </c>
      <c r="D56" s="84">
        <v>2700</v>
      </c>
      <c r="E56" s="84">
        <v>5034.79</v>
      </c>
      <c r="F56" s="84"/>
    </row>
    <row r="57" spans="1:6" x14ac:dyDescent="0.2">
      <c r="A57" s="55" t="s">
        <v>117</v>
      </c>
      <c r="B57" s="56" t="s">
        <v>118</v>
      </c>
      <c r="C57" s="84">
        <v>5500</v>
      </c>
      <c r="D57" s="84">
        <v>5500</v>
      </c>
      <c r="E57" s="84">
        <v>1265.1500000000001</v>
      </c>
      <c r="F57" s="84"/>
    </row>
    <row r="58" spans="1:6" x14ac:dyDescent="0.2">
      <c r="A58" s="55" t="s">
        <v>119</v>
      </c>
      <c r="B58" s="56" t="s">
        <v>120</v>
      </c>
      <c r="C58" s="84">
        <v>3000</v>
      </c>
      <c r="D58" s="84">
        <v>3000</v>
      </c>
      <c r="E58" s="84">
        <v>0</v>
      </c>
      <c r="F58" s="84"/>
    </row>
    <row r="59" spans="1:6" x14ac:dyDescent="0.2">
      <c r="A59" s="53" t="s">
        <v>121</v>
      </c>
      <c r="B59" s="54" t="s">
        <v>122</v>
      </c>
      <c r="C59" s="83">
        <f>C60+C61+C62+C63+C64+C65+C66+C67+C68</f>
        <v>175000</v>
      </c>
      <c r="D59" s="83">
        <f>D60+D61+D62+D63+D64+D65+D66+D67+D68</f>
        <v>175000</v>
      </c>
      <c r="E59" s="83">
        <f>E60+E61+E62+E63+E64+E65+E66+E67+E68</f>
        <v>67144.52</v>
      </c>
      <c r="F59" s="83">
        <f>(E59*100)/D59</f>
        <v>38.368297142857145</v>
      </c>
    </row>
    <row r="60" spans="1:6" x14ac:dyDescent="0.2">
      <c r="A60" s="55" t="s">
        <v>123</v>
      </c>
      <c r="B60" s="56" t="s">
        <v>124</v>
      </c>
      <c r="C60" s="84">
        <v>36000</v>
      </c>
      <c r="D60" s="84">
        <v>36000</v>
      </c>
      <c r="E60" s="84">
        <v>11000</v>
      </c>
      <c r="F60" s="84"/>
    </row>
    <row r="61" spans="1:6" x14ac:dyDescent="0.2">
      <c r="A61" s="55" t="s">
        <v>125</v>
      </c>
      <c r="B61" s="56" t="s">
        <v>126</v>
      </c>
      <c r="C61" s="84">
        <v>28000</v>
      </c>
      <c r="D61" s="84">
        <v>28000</v>
      </c>
      <c r="E61" s="84">
        <v>9500</v>
      </c>
      <c r="F61" s="84"/>
    </row>
    <row r="62" spans="1:6" x14ac:dyDescent="0.2">
      <c r="A62" s="55" t="s">
        <v>127</v>
      </c>
      <c r="B62" s="56" t="s">
        <v>128</v>
      </c>
      <c r="C62" s="84">
        <v>6000</v>
      </c>
      <c r="D62" s="84">
        <v>6000</v>
      </c>
      <c r="E62" s="84">
        <v>6000</v>
      </c>
      <c r="F62" s="84"/>
    </row>
    <row r="63" spans="1:6" x14ac:dyDescent="0.2">
      <c r="A63" s="55" t="s">
        <v>129</v>
      </c>
      <c r="B63" s="56" t="s">
        <v>130</v>
      </c>
      <c r="C63" s="84">
        <v>19000</v>
      </c>
      <c r="D63" s="84">
        <v>19000</v>
      </c>
      <c r="E63" s="84">
        <v>5300</v>
      </c>
      <c r="F63" s="84"/>
    </row>
    <row r="64" spans="1:6" x14ac:dyDescent="0.2">
      <c r="A64" s="55" t="s">
        <v>131</v>
      </c>
      <c r="B64" s="56" t="s">
        <v>132</v>
      </c>
      <c r="C64" s="84">
        <v>20000</v>
      </c>
      <c r="D64" s="84">
        <v>20000</v>
      </c>
      <c r="E64" s="84">
        <v>5500</v>
      </c>
      <c r="F64" s="84"/>
    </row>
    <row r="65" spans="1:6" x14ac:dyDescent="0.2">
      <c r="A65" s="55" t="s">
        <v>133</v>
      </c>
      <c r="B65" s="56" t="s">
        <v>134</v>
      </c>
      <c r="C65" s="84">
        <v>6000</v>
      </c>
      <c r="D65" s="84">
        <v>6000</v>
      </c>
      <c r="E65" s="84">
        <v>176</v>
      </c>
      <c r="F65" s="84"/>
    </row>
    <row r="66" spans="1:6" x14ac:dyDescent="0.2">
      <c r="A66" s="55" t="s">
        <v>135</v>
      </c>
      <c r="B66" s="56" t="s">
        <v>136</v>
      </c>
      <c r="C66" s="84">
        <v>50000</v>
      </c>
      <c r="D66" s="84">
        <v>50000</v>
      </c>
      <c r="E66" s="84">
        <v>25252.01</v>
      </c>
      <c r="F66" s="84"/>
    </row>
    <row r="67" spans="1:6" x14ac:dyDescent="0.2">
      <c r="A67" s="55" t="s">
        <v>137</v>
      </c>
      <c r="B67" s="56" t="s">
        <v>138</v>
      </c>
      <c r="C67" s="84">
        <v>1300</v>
      </c>
      <c r="D67" s="84">
        <v>1300</v>
      </c>
      <c r="E67" s="84">
        <v>145.66</v>
      </c>
      <c r="F67" s="84"/>
    </row>
    <row r="68" spans="1:6" x14ac:dyDescent="0.2">
      <c r="A68" s="55" t="s">
        <v>139</v>
      </c>
      <c r="B68" s="56" t="s">
        <v>140</v>
      </c>
      <c r="C68" s="84">
        <v>8700</v>
      </c>
      <c r="D68" s="84">
        <v>8700</v>
      </c>
      <c r="E68" s="84">
        <v>4270.8500000000004</v>
      </c>
      <c r="F68" s="84"/>
    </row>
    <row r="69" spans="1:6" x14ac:dyDescent="0.2">
      <c r="A69" s="53" t="s">
        <v>141</v>
      </c>
      <c r="B69" s="54" t="s">
        <v>142</v>
      </c>
      <c r="C69" s="83">
        <f>C70</f>
        <v>8500</v>
      </c>
      <c r="D69" s="83">
        <f>D70</f>
        <v>8500</v>
      </c>
      <c r="E69" s="83">
        <f>E70</f>
        <v>800</v>
      </c>
      <c r="F69" s="83">
        <f>(E69*100)/D69</f>
        <v>9.4117647058823533</v>
      </c>
    </row>
    <row r="70" spans="1:6" ht="25.5" x14ac:dyDescent="0.2">
      <c r="A70" s="55" t="s">
        <v>143</v>
      </c>
      <c r="B70" s="56" t="s">
        <v>144</v>
      </c>
      <c r="C70" s="84">
        <v>8500</v>
      </c>
      <c r="D70" s="84">
        <v>8500</v>
      </c>
      <c r="E70" s="84">
        <v>800</v>
      </c>
      <c r="F70" s="84"/>
    </row>
    <row r="71" spans="1:6" x14ac:dyDescent="0.2">
      <c r="A71" s="53" t="s">
        <v>145</v>
      </c>
      <c r="B71" s="54" t="s">
        <v>146</v>
      </c>
      <c r="C71" s="83">
        <f>C72+C73+C74+C75+C76+C77</f>
        <v>23980</v>
      </c>
      <c r="D71" s="83">
        <f>D72+D73+D74+D75+D76+D77</f>
        <v>23980</v>
      </c>
      <c r="E71" s="83">
        <f>E72+E73+E74+E75+E76+E77</f>
        <v>8142.69</v>
      </c>
      <c r="F71" s="83">
        <f>(E71*100)/D71</f>
        <v>33.956171809841535</v>
      </c>
    </row>
    <row r="72" spans="1:6" x14ac:dyDescent="0.2">
      <c r="A72" s="55" t="s">
        <v>147</v>
      </c>
      <c r="B72" s="56" t="s">
        <v>148</v>
      </c>
      <c r="C72" s="84">
        <v>5400</v>
      </c>
      <c r="D72" s="84">
        <v>5400</v>
      </c>
      <c r="E72" s="84">
        <v>358.07</v>
      </c>
      <c r="F72" s="84"/>
    </row>
    <row r="73" spans="1:6" x14ac:dyDescent="0.2">
      <c r="A73" s="55" t="s">
        <v>149</v>
      </c>
      <c r="B73" s="56" t="s">
        <v>150</v>
      </c>
      <c r="C73" s="84">
        <v>11000</v>
      </c>
      <c r="D73" s="84">
        <v>11000</v>
      </c>
      <c r="E73" s="84">
        <v>4500</v>
      </c>
      <c r="F73" s="84"/>
    </row>
    <row r="74" spans="1:6" x14ac:dyDescent="0.2">
      <c r="A74" s="55" t="s">
        <v>151</v>
      </c>
      <c r="B74" s="56" t="s">
        <v>152</v>
      </c>
      <c r="C74" s="84">
        <v>130</v>
      </c>
      <c r="D74" s="84">
        <v>130</v>
      </c>
      <c r="E74" s="84">
        <v>0</v>
      </c>
      <c r="F74" s="84"/>
    </row>
    <row r="75" spans="1:6" x14ac:dyDescent="0.2">
      <c r="A75" s="55" t="s">
        <v>153</v>
      </c>
      <c r="B75" s="56" t="s">
        <v>154</v>
      </c>
      <c r="C75" s="84">
        <v>4500</v>
      </c>
      <c r="D75" s="84">
        <v>4500</v>
      </c>
      <c r="E75" s="84">
        <v>1897.88</v>
      </c>
      <c r="F75" s="84"/>
    </row>
    <row r="76" spans="1:6" x14ac:dyDescent="0.2">
      <c r="A76" s="55" t="s">
        <v>155</v>
      </c>
      <c r="B76" s="56" t="s">
        <v>156</v>
      </c>
      <c r="C76" s="84">
        <v>250</v>
      </c>
      <c r="D76" s="84">
        <v>250</v>
      </c>
      <c r="E76" s="84">
        <v>0</v>
      </c>
      <c r="F76" s="84"/>
    </row>
    <row r="77" spans="1:6" x14ac:dyDescent="0.2">
      <c r="A77" s="55" t="s">
        <v>157</v>
      </c>
      <c r="B77" s="56" t="s">
        <v>146</v>
      </c>
      <c r="C77" s="84">
        <v>2700</v>
      </c>
      <c r="D77" s="84">
        <v>2700</v>
      </c>
      <c r="E77" s="84">
        <v>1386.74</v>
      </c>
      <c r="F77" s="84"/>
    </row>
    <row r="78" spans="1:6" x14ac:dyDescent="0.2">
      <c r="A78" s="51" t="s">
        <v>158</v>
      </c>
      <c r="B78" s="52" t="s">
        <v>159</v>
      </c>
      <c r="C78" s="82">
        <f>C79+C81</f>
        <v>4000</v>
      </c>
      <c r="D78" s="82">
        <f>D79+D81</f>
        <v>4000</v>
      </c>
      <c r="E78" s="82">
        <f>E79+E81</f>
        <v>1150</v>
      </c>
      <c r="F78" s="81">
        <f>(E78*100)/D78</f>
        <v>28.75</v>
      </c>
    </row>
    <row r="79" spans="1:6" x14ac:dyDescent="0.2">
      <c r="A79" s="53" t="s">
        <v>160</v>
      </c>
      <c r="B79" s="54" t="s">
        <v>161</v>
      </c>
      <c r="C79" s="83">
        <f>C80</f>
        <v>2500</v>
      </c>
      <c r="D79" s="83">
        <f>D80</f>
        <v>2500</v>
      </c>
      <c r="E79" s="83">
        <f>E80</f>
        <v>650</v>
      </c>
      <c r="F79" s="83">
        <f>(E79*100)/D79</f>
        <v>26</v>
      </c>
    </row>
    <row r="80" spans="1:6" ht="25.5" x14ac:dyDescent="0.2">
      <c r="A80" s="55" t="s">
        <v>162</v>
      </c>
      <c r="B80" s="56" t="s">
        <v>163</v>
      </c>
      <c r="C80" s="84">
        <v>2500</v>
      </c>
      <c r="D80" s="84">
        <v>2500</v>
      </c>
      <c r="E80" s="84">
        <v>650</v>
      </c>
      <c r="F80" s="84"/>
    </row>
    <row r="81" spans="1:6" x14ac:dyDescent="0.2">
      <c r="A81" s="53" t="s">
        <v>164</v>
      </c>
      <c r="B81" s="54" t="s">
        <v>165</v>
      </c>
      <c r="C81" s="83">
        <f>C82</f>
        <v>1500</v>
      </c>
      <c r="D81" s="83">
        <f>D82</f>
        <v>1500</v>
      </c>
      <c r="E81" s="83">
        <f>E82</f>
        <v>500</v>
      </c>
      <c r="F81" s="83">
        <f>(E81*100)/D81</f>
        <v>33.333333333333336</v>
      </c>
    </row>
    <row r="82" spans="1:6" x14ac:dyDescent="0.2">
      <c r="A82" s="55" t="s">
        <v>166</v>
      </c>
      <c r="B82" s="56" t="s">
        <v>167</v>
      </c>
      <c r="C82" s="84">
        <v>1500</v>
      </c>
      <c r="D82" s="84">
        <v>1500</v>
      </c>
      <c r="E82" s="84">
        <v>500</v>
      </c>
      <c r="F82" s="84"/>
    </row>
    <row r="83" spans="1:6" x14ac:dyDescent="0.2">
      <c r="A83" s="51" t="s">
        <v>168</v>
      </c>
      <c r="B83" s="52" t="s">
        <v>169</v>
      </c>
      <c r="C83" s="82">
        <f t="shared" ref="C83:E84" si="2">C84</f>
        <v>8000</v>
      </c>
      <c r="D83" s="82">
        <f t="shared" si="2"/>
        <v>8000</v>
      </c>
      <c r="E83" s="82">
        <f t="shared" si="2"/>
        <v>0</v>
      </c>
      <c r="F83" s="81">
        <f>(E83*100)/D83</f>
        <v>0</v>
      </c>
    </row>
    <row r="84" spans="1:6" ht="25.5" x14ac:dyDescent="0.2">
      <c r="A84" s="53" t="s">
        <v>170</v>
      </c>
      <c r="B84" s="54" t="s">
        <v>171</v>
      </c>
      <c r="C84" s="83">
        <f t="shared" si="2"/>
        <v>8000</v>
      </c>
      <c r="D84" s="83">
        <f t="shared" si="2"/>
        <v>8000</v>
      </c>
      <c r="E84" s="83">
        <f t="shared" si="2"/>
        <v>0</v>
      </c>
      <c r="F84" s="83">
        <f>(E84*100)/D84</f>
        <v>0</v>
      </c>
    </row>
    <row r="85" spans="1:6" x14ac:dyDescent="0.2">
      <c r="A85" s="55" t="s">
        <v>172</v>
      </c>
      <c r="B85" s="56" t="s">
        <v>173</v>
      </c>
      <c r="C85" s="84">
        <v>8000</v>
      </c>
      <c r="D85" s="84">
        <v>8000</v>
      </c>
      <c r="E85" s="84">
        <v>0</v>
      </c>
      <c r="F85" s="84"/>
    </row>
    <row r="86" spans="1:6" x14ac:dyDescent="0.2">
      <c r="A86" s="49" t="s">
        <v>174</v>
      </c>
      <c r="B86" s="50" t="s">
        <v>175</v>
      </c>
      <c r="C86" s="80">
        <f>C87</f>
        <v>48000</v>
      </c>
      <c r="D86" s="80">
        <f>D87</f>
        <v>48000</v>
      </c>
      <c r="E86" s="80">
        <f>E87</f>
        <v>6591.12</v>
      </c>
      <c r="F86" s="81">
        <f>(E86*100)/D86</f>
        <v>13.7315</v>
      </c>
    </row>
    <row r="87" spans="1:6" x14ac:dyDescent="0.2">
      <c r="A87" s="51" t="s">
        <v>176</v>
      </c>
      <c r="B87" s="52" t="s">
        <v>177</v>
      </c>
      <c r="C87" s="82">
        <f>C88+C92</f>
        <v>48000</v>
      </c>
      <c r="D87" s="82">
        <f>D88+D92</f>
        <v>48000</v>
      </c>
      <c r="E87" s="82">
        <f>E88+E92</f>
        <v>6591.12</v>
      </c>
      <c r="F87" s="81">
        <f>(E87*100)/D87</f>
        <v>13.7315</v>
      </c>
    </row>
    <row r="88" spans="1:6" x14ac:dyDescent="0.2">
      <c r="A88" s="53" t="s">
        <v>178</v>
      </c>
      <c r="B88" s="54" t="s">
        <v>179</v>
      </c>
      <c r="C88" s="83">
        <f>C89+C90+C91</f>
        <v>28000</v>
      </c>
      <c r="D88" s="83">
        <f>D89+D90+D91</f>
        <v>28000</v>
      </c>
      <c r="E88" s="83">
        <f>E89+E90+E91</f>
        <v>2191.12</v>
      </c>
      <c r="F88" s="83">
        <f>(E88*100)/D88</f>
        <v>7.8254285714285716</v>
      </c>
    </row>
    <row r="89" spans="1:6" x14ac:dyDescent="0.2">
      <c r="A89" s="55" t="s">
        <v>180</v>
      </c>
      <c r="B89" s="56" t="s">
        <v>181</v>
      </c>
      <c r="C89" s="84">
        <v>18000</v>
      </c>
      <c r="D89" s="84">
        <v>18000</v>
      </c>
      <c r="E89" s="84">
        <v>103.12</v>
      </c>
      <c r="F89" s="84"/>
    </row>
    <row r="90" spans="1:6" x14ac:dyDescent="0.2">
      <c r="A90" s="55" t="s">
        <v>182</v>
      </c>
      <c r="B90" s="56" t="s">
        <v>183</v>
      </c>
      <c r="C90" s="84">
        <v>6000</v>
      </c>
      <c r="D90" s="84">
        <v>6000</v>
      </c>
      <c r="E90" s="84">
        <v>2088</v>
      </c>
      <c r="F90" s="84"/>
    </row>
    <row r="91" spans="1:6" x14ac:dyDescent="0.2">
      <c r="A91" s="55" t="s">
        <v>184</v>
      </c>
      <c r="B91" s="56" t="s">
        <v>185</v>
      </c>
      <c r="C91" s="84">
        <v>4000</v>
      </c>
      <c r="D91" s="84">
        <v>4000</v>
      </c>
      <c r="E91" s="84">
        <v>0</v>
      </c>
      <c r="F91" s="84"/>
    </row>
    <row r="92" spans="1:6" x14ac:dyDescent="0.2">
      <c r="A92" s="53" t="s">
        <v>186</v>
      </c>
      <c r="B92" s="54" t="s">
        <v>187</v>
      </c>
      <c r="C92" s="83">
        <f>C93</f>
        <v>20000</v>
      </c>
      <c r="D92" s="83">
        <f>D93</f>
        <v>20000</v>
      </c>
      <c r="E92" s="83">
        <f>E93</f>
        <v>4400</v>
      </c>
      <c r="F92" s="83">
        <f>(E92*100)/D92</f>
        <v>22</v>
      </c>
    </row>
    <row r="93" spans="1:6" x14ac:dyDescent="0.2">
      <c r="A93" s="55" t="s">
        <v>188</v>
      </c>
      <c r="B93" s="56" t="s">
        <v>189</v>
      </c>
      <c r="C93" s="84">
        <v>20000</v>
      </c>
      <c r="D93" s="84">
        <v>20000</v>
      </c>
      <c r="E93" s="84">
        <v>4400</v>
      </c>
      <c r="F93" s="84"/>
    </row>
    <row r="94" spans="1:6" x14ac:dyDescent="0.2">
      <c r="A94" s="49" t="s">
        <v>50</v>
      </c>
      <c r="B94" s="50" t="s">
        <v>51</v>
      </c>
      <c r="C94" s="80">
        <f t="shared" ref="C94:E95" si="3">C95</f>
        <v>3750472</v>
      </c>
      <c r="D94" s="80">
        <f t="shared" si="3"/>
        <v>3750472</v>
      </c>
      <c r="E94" s="80">
        <f t="shared" si="3"/>
        <v>1785072.4700000002</v>
      </c>
      <c r="F94" s="81">
        <f>(E94*100)/D94</f>
        <v>47.595941790793269</v>
      </c>
    </row>
    <row r="95" spans="1:6" x14ac:dyDescent="0.2">
      <c r="A95" s="51" t="s">
        <v>68</v>
      </c>
      <c r="B95" s="52" t="s">
        <v>69</v>
      </c>
      <c r="C95" s="82">
        <f t="shared" si="3"/>
        <v>3750472</v>
      </c>
      <c r="D95" s="82">
        <f t="shared" si="3"/>
        <v>3750472</v>
      </c>
      <c r="E95" s="82">
        <f t="shared" si="3"/>
        <v>1785072.4700000002</v>
      </c>
      <c r="F95" s="81">
        <f>(E95*100)/D95</f>
        <v>47.595941790793269</v>
      </c>
    </row>
    <row r="96" spans="1:6" ht="25.5" x14ac:dyDescent="0.2">
      <c r="A96" s="53" t="s">
        <v>70</v>
      </c>
      <c r="B96" s="54" t="s">
        <v>71</v>
      </c>
      <c r="C96" s="83">
        <f>C97+C98</f>
        <v>3750472</v>
      </c>
      <c r="D96" s="83">
        <f>D97+D98</f>
        <v>3750472</v>
      </c>
      <c r="E96" s="83">
        <f>E97+E98</f>
        <v>1785072.4700000002</v>
      </c>
      <c r="F96" s="83">
        <f>(E96*100)/D96</f>
        <v>47.595941790793269</v>
      </c>
    </row>
    <row r="97" spans="1:6" x14ac:dyDescent="0.2">
      <c r="A97" s="55" t="s">
        <v>72</v>
      </c>
      <c r="B97" s="56" t="s">
        <v>73</v>
      </c>
      <c r="C97" s="84">
        <v>3702472</v>
      </c>
      <c r="D97" s="84">
        <v>3702472</v>
      </c>
      <c r="E97" s="84">
        <v>1778481.35</v>
      </c>
      <c r="F97" s="84"/>
    </row>
    <row r="98" spans="1:6" ht="25.5" x14ac:dyDescent="0.2">
      <c r="A98" s="55" t="s">
        <v>74</v>
      </c>
      <c r="B98" s="56" t="s">
        <v>75</v>
      </c>
      <c r="C98" s="84">
        <v>48000</v>
      </c>
      <c r="D98" s="84">
        <v>48000</v>
      </c>
      <c r="E98" s="84">
        <v>6591.12</v>
      </c>
      <c r="F98" s="84"/>
    </row>
    <row r="99" spans="1:6" x14ac:dyDescent="0.2">
      <c r="A99" s="48" t="s">
        <v>78</v>
      </c>
      <c r="B99" s="48" t="s">
        <v>215</v>
      </c>
      <c r="C99" s="78">
        <f>C100+C111</f>
        <v>20300</v>
      </c>
      <c r="D99" s="78">
        <f>D100+D111</f>
        <v>20300</v>
      </c>
      <c r="E99" s="78">
        <f>E100+E111</f>
        <v>5131.66</v>
      </c>
      <c r="F99" s="79">
        <f>(E99*100)/D99</f>
        <v>25.279113300492611</v>
      </c>
    </row>
    <row r="100" spans="1:6" x14ac:dyDescent="0.2">
      <c r="A100" s="49" t="s">
        <v>76</v>
      </c>
      <c r="B100" s="50" t="s">
        <v>77</v>
      </c>
      <c r="C100" s="80">
        <f>C101</f>
        <v>18250</v>
      </c>
      <c r="D100" s="80">
        <f>D101</f>
        <v>18250</v>
      </c>
      <c r="E100" s="80">
        <f>E101</f>
        <v>5131.66</v>
      </c>
      <c r="F100" s="81">
        <f>(E100*100)/D100</f>
        <v>28.118684931506849</v>
      </c>
    </row>
    <row r="101" spans="1:6" x14ac:dyDescent="0.2">
      <c r="A101" s="51" t="s">
        <v>95</v>
      </c>
      <c r="B101" s="52" t="s">
        <v>96</v>
      </c>
      <c r="C101" s="82">
        <f>C102+C106+C109</f>
        <v>18250</v>
      </c>
      <c r="D101" s="82">
        <f>D102+D106+D109</f>
        <v>18250</v>
      </c>
      <c r="E101" s="82">
        <f>E102+E106+E109</f>
        <v>5131.66</v>
      </c>
      <c r="F101" s="81">
        <f>(E101*100)/D101</f>
        <v>28.118684931506849</v>
      </c>
    </row>
    <row r="102" spans="1:6" x14ac:dyDescent="0.2">
      <c r="A102" s="53" t="s">
        <v>107</v>
      </c>
      <c r="B102" s="54" t="s">
        <v>108</v>
      </c>
      <c r="C102" s="83">
        <f>C103+C104+C105</f>
        <v>17000</v>
      </c>
      <c r="D102" s="83">
        <f>D103+D104+D105</f>
        <v>17000</v>
      </c>
      <c r="E102" s="83">
        <f>E103+E104+E105</f>
        <v>4396.12</v>
      </c>
      <c r="F102" s="83">
        <f>(E102*100)/D102</f>
        <v>25.859529411764704</v>
      </c>
    </row>
    <row r="103" spans="1:6" x14ac:dyDescent="0.2">
      <c r="A103" s="55" t="s">
        <v>109</v>
      </c>
      <c r="B103" s="56" t="s">
        <v>110</v>
      </c>
      <c r="C103" s="84">
        <v>1200</v>
      </c>
      <c r="D103" s="84">
        <v>1200</v>
      </c>
      <c r="E103" s="84">
        <v>917.05</v>
      </c>
      <c r="F103" s="84"/>
    </row>
    <row r="104" spans="1:6" x14ac:dyDescent="0.2">
      <c r="A104" s="55" t="s">
        <v>111</v>
      </c>
      <c r="B104" s="56" t="s">
        <v>112</v>
      </c>
      <c r="C104" s="84">
        <v>15500</v>
      </c>
      <c r="D104" s="84">
        <v>15500</v>
      </c>
      <c r="E104" s="84">
        <v>3479.07</v>
      </c>
      <c r="F104" s="84"/>
    </row>
    <row r="105" spans="1:6" x14ac:dyDescent="0.2">
      <c r="A105" s="55" t="s">
        <v>119</v>
      </c>
      <c r="B105" s="56" t="s">
        <v>120</v>
      </c>
      <c r="C105" s="84">
        <v>300</v>
      </c>
      <c r="D105" s="84">
        <v>300</v>
      </c>
      <c r="E105" s="84">
        <v>0</v>
      </c>
      <c r="F105" s="84"/>
    </row>
    <row r="106" spans="1:6" x14ac:dyDescent="0.2">
      <c r="A106" s="53" t="s">
        <v>121</v>
      </c>
      <c r="B106" s="54" t="s">
        <v>122</v>
      </c>
      <c r="C106" s="83">
        <f>C107+C108</f>
        <v>1150</v>
      </c>
      <c r="D106" s="83">
        <f>D107+D108</f>
        <v>1150</v>
      </c>
      <c r="E106" s="83">
        <f>E107+E108</f>
        <v>735.54</v>
      </c>
      <c r="F106" s="83">
        <f>(E106*100)/D106</f>
        <v>63.96</v>
      </c>
    </row>
    <row r="107" spans="1:6" x14ac:dyDescent="0.2">
      <c r="A107" s="55" t="s">
        <v>125</v>
      </c>
      <c r="B107" s="56" t="s">
        <v>126</v>
      </c>
      <c r="C107" s="84">
        <v>1000</v>
      </c>
      <c r="D107" s="84">
        <v>1000</v>
      </c>
      <c r="E107" s="84">
        <v>735.54</v>
      </c>
      <c r="F107" s="84"/>
    </row>
    <row r="108" spans="1:6" x14ac:dyDescent="0.2">
      <c r="A108" s="55" t="s">
        <v>139</v>
      </c>
      <c r="B108" s="56" t="s">
        <v>140</v>
      </c>
      <c r="C108" s="84">
        <v>150</v>
      </c>
      <c r="D108" s="84">
        <v>150</v>
      </c>
      <c r="E108" s="84">
        <v>0</v>
      </c>
      <c r="F108" s="84"/>
    </row>
    <row r="109" spans="1:6" x14ac:dyDescent="0.2">
      <c r="A109" s="53" t="s">
        <v>145</v>
      </c>
      <c r="B109" s="54" t="s">
        <v>146</v>
      </c>
      <c r="C109" s="83">
        <f>C110</f>
        <v>100</v>
      </c>
      <c r="D109" s="83">
        <f>D110</f>
        <v>100</v>
      </c>
      <c r="E109" s="83">
        <f>E110</f>
        <v>0</v>
      </c>
      <c r="F109" s="83">
        <f>(E109*100)/D109</f>
        <v>0</v>
      </c>
    </row>
    <row r="110" spans="1:6" x14ac:dyDescent="0.2">
      <c r="A110" s="55" t="s">
        <v>157</v>
      </c>
      <c r="B110" s="56" t="s">
        <v>146</v>
      </c>
      <c r="C110" s="84">
        <v>100</v>
      </c>
      <c r="D110" s="84">
        <v>100</v>
      </c>
      <c r="E110" s="84">
        <v>0</v>
      </c>
      <c r="F110" s="84"/>
    </row>
    <row r="111" spans="1:6" x14ac:dyDescent="0.2">
      <c r="A111" s="49" t="s">
        <v>174</v>
      </c>
      <c r="B111" s="50" t="s">
        <v>175</v>
      </c>
      <c r="C111" s="80">
        <f t="shared" ref="C111:E112" si="4">C112</f>
        <v>2050</v>
      </c>
      <c r="D111" s="80">
        <f t="shared" si="4"/>
        <v>2050</v>
      </c>
      <c r="E111" s="80">
        <f t="shared" si="4"/>
        <v>0</v>
      </c>
      <c r="F111" s="81">
        <f>(E111*100)/D111</f>
        <v>0</v>
      </c>
    </row>
    <row r="112" spans="1:6" x14ac:dyDescent="0.2">
      <c r="A112" s="51" t="s">
        <v>176</v>
      </c>
      <c r="B112" s="52" t="s">
        <v>177</v>
      </c>
      <c r="C112" s="82">
        <f t="shared" si="4"/>
        <v>2050</v>
      </c>
      <c r="D112" s="82">
        <f t="shared" si="4"/>
        <v>2050</v>
      </c>
      <c r="E112" s="82">
        <f t="shared" si="4"/>
        <v>0</v>
      </c>
      <c r="F112" s="81">
        <f>(E112*100)/D112</f>
        <v>0</v>
      </c>
    </row>
    <row r="113" spans="1:6" x14ac:dyDescent="0.2">
      <c r="A113" s="53" t="s">
        <v>178</v>
      </c>
      <c r="B113" s="54" t="s">
        <v>179</v>
      </c>
      <c r="C113" s="83">
        <f>C114+C115</f>
        <v>2050</v>
      </c>
      <c r="D113" s="83">
        <f>D114+D115</f>
        <v>2050</v>
      </c>
      <c r="E113" s="83">
        <f>E114+E115</f>
        <v>0</v>
      </c>
      <c r="F113" s="83">
        <f>(E113*100)/D113</f>
        <v>0</v>
      </c>
    </row>
    <row r="114" spans="1:6" x14ac:dyDescent="0.2">
      <c r="A114" s="55" t="s">
        <v>180</v>
      </c>
      <c r="B114" s="56" t="s">
        <v>181</v>
      </c>
      <c r="C114" s="84">
        <v>1500</v>
      </c>
      <c r="D114" s="84">
        <v>1500</v>
      </c>
      <c r="E114" s="84">
        <v>0</v>
      </c>
      <c r="F114" s="84"/>
    </row>
    <row r="115" spans="1:6" x14ac:dyDescent="0.2">
      <c r="A115" s="55" t="s">
        <v>184</v>
      </c>
      <c r="B115" s="56" t="s">
        <v>185</v>
      </c>
      <c r="C115" s="84">
        <v>550</v>
      </c>
      <c r="D115" s="84">
        <v>550</v>
      </c>
      <c r="E115" s="84">
        <v>0</v>
      </c>
      <c r="F115" s="84"/>
    </row>
    <row r="116" spans="1:6" x14ac:dyDescent="0.2">
      <c r="A116" s="49" t="s">
        <v>50</v>
      </c>
      <c r="B116" s="50" t="s">
        <v>51</v>
      </c>
      <c r="C116" s="80">
        <f t="shared" ref="C116:E118" si="5">C117</f>
        <v>20499</v>
      </c>
      <c r="D116" s="80">
        <f t="shared" si="5"/>
        <v>20499</v>
      </c>
      <c r="E116" s="80">
        <f t="shared" si="5"/>
        <v>5131.66</v>
      </c>
      <c r="F116" s="81">
        <f>(E116*100)/D116</f>
        <v>25.033708961412753</v>
      </c>
    </row>
    <row r="117" spans="1:6" x14ac:dyDescent="0.2">
      <c r="A117" s="51" t="s">
        <v>58</v>
      </c>
      <c r="B117" s="52" t="s">
        <v>59</v>
      </c>
      <c r="C117" s="82">
        <f t="shared" si="5"/>
        <v>20499</v>
      </c>
      <c r="D117" s="82">
        <f t="shared" si="5"/>
        <v>20499</v>
      </c>
      <c r="E117" s="82">
        <f t="shared" si="5"/>
        <v>5131.66</v>
      </c>
      <c r="F117" s="81">
        <f>(E117*100)/D117</f>
        <v>25.033708961412753</v>
      </c>
    </row>
    <row r="118" spans="1:6" x14ac:dyDescent="0.2">
      <c r="A118" s="53" t="s">
        <v>60</v>
      </c>
      <c r="B118" s="54" t="s">
        <v>61</v>
      </c>
      <c r="C118" s="83">
        <f t="shared" si="5"/>
        <v>20499</v>
      </c>
      <c r="D118" s="83">
        <f t="shared" si="5"/>
        <v>20499</v>
      </c>
      <c r="E118" s="83">
        <f t="shared" si="5"/>
        <v>5131.66</v>
      </c>
      <c r="F118" s="83">
        <f>(E118*100)/D118</f>
        <v>25.033708961412753</v>
      </c>
    </row>
    <row r="119" spans="1:6" x14ac:dyDescent="0.2">
      <c r="A119" s="55" t="s">
        <v>62</v>
      </c>
      <c r="B119" s="56" t="s">
        <v>63</v>
      </c>
      <c r="C119" s="84">
        <v>20499</v>
      </c>
      <c r="D119" s="84">
        <v>20499</v>
      </c>
      <c r="E119" s="84">
        <v>5131.66</v>
      </c>
      <c r="F119" s="84"/>
    </row>
    <row r="120" spans="1:6" x14ac:dyDescent="0.2">
      <c r="A120" s="48" t="s">
        <v>206</v>
      </c>
      <c r="B120" s="48" t="s">
        <v>216</v>
      </c>
      <c r="C120" s="78">
        <f>C121+C135</f>
        <v>4274</v>
      </c>
      <c r="D120" s="78">
        <f>D121+D135</f>
        <v>4274</v>
      </c>
      <c r="E120" s="78">
        <f>E121+E135</f>
        <v>0</v>
      </c>
      <c r="F120" s="79">
        <f>(E120*100)/D120</f>
        <v>0</v>
      </c>
    </row>
    <row r="121" spans="1:6" x14ac:dyDescent="0.2">
      <c r="A121" s="49" t="s">
        <v>76</v>
      </c>
      <c r="B121" s="50" t="s">
        <v>77</v>
      </c>
      <c r="C121" s="80">
        <f>C122</f>
        <v>4160</v>
      </c>
      <c r="D121" s="80">
        <f>D122</f>
        <v>4160</v>
      </c>
      <c r="E121" s="80">
        <f>E122</f>
        <v>0</v>
      </c>
      <c r="F121" s="81">
        <f>(E121*100)/D121</f>
        <v>0</v>
      </c>
    </row>
    <row r="122" spans="1:6" x14ac:dyDescent="0.2">
      <c r="A122" s="51" t="s">
        <v>95</v>
      </c>
      <c r="B122" s="52" t="s">
        <v>96</v>
      </c>
      <c r="C122" s="82">
        <f>C123+C127+C130+C132</f>
        <v>4160</v>
      </c>
      <c r="D122" s="82">
        <f>D123+D127+D130+D132</f>
        <v>4160</v>
      </c>
      <c r="E122" s="82">
        <f>E123+E127+E130+E132</f>
        <v>0</v>
      </c>
      <c r="F122" s="81">
        <f>(E122*100)/D122</f>
        <v>0</v>
      </c>
    </row>
    <row r="123" spans="1:6" x14ac:dyDescent="0.2">
      <c r="A123" s="53" t="s">
        <v>97</v>
      </c>
      <c r="B123" s="54" t="s">
        <v>98</v>
      </c>
      <c r="C123" s="83">
        <f>C124+C125+C126</f>
        <v>1760</v>
      </c>
      <c r="D123" s="83">
        <f>D124+D125+D126</f>
        <v>1760</v>
      </c>
      <c r="E123" s="83">
        <f>E124+E125+E126</f>
        <v>0</v>
      </c>
      <c r="F123" s="83">
        <f>(E123*100)/D123</f>
        <v>0</v>
      </c>
    </row>
    <row r="124" spans="1:6" x14ac:dyDescent="0.2">
      <c r="A124" s="55" t="s">
        <v>99</v>
      </c>
      <c r="B124" s="56" t="s">
        <v>100</v>
      </c>
      <c r="C124" s="84">
        <v>1500</v>
      </c>
      <c r="D124" s="84">
        <v>1500</v>
      </c>
      <c r="E124" s="84">
        <v>0</v>
      </c>
      <c r="F124" s="84"/>
    </row>
    <row r="125" spans="1:6" x14ac:dyDescent="0.2">
      <c r="A125" s="55" t="s">
        <v>103</v>
      </c>
      <c r="B125" s="56" t="s">
        <v>104</v>
      </c>
      <c r="C125" s="84">
        <v>130</v>
      </c>
      <c r="D125" s="84">
        <v>130</v>
      </c>
      <c r="E125" s="84">
        <v>0</v>
      </c>
      <c r="F125" s="84"/>
    </row>
    <row r="126" spans="1:6" x14ac:dyDescent="0.2">
      <c r="A126" s="55" t="s">
        <v>105</v>
      </c>
      <c r="B126" s="56" t="s">
        <v>106</v>
      </c>
      <c r="C126" s="84">
        <v>130</v>
      </c>
      <c r="D126" s="84">
        <v>130</v>
      </c>
      <c r="E126" s="84">
        <v>0</v>
      </c>
      <c r="F126" s="84"/>
    </row>
    <row r="127" spans="1:6" x14ac:dyDescent="0.2">
      <c r="A127" s="53" t="s">
        <v>121</v>
      </c>
      <c r="B127" s="54" t="s">
        <v>122</v>
      </c>
      <c r="C127" s="83">
        <f>C128+C129</f>
        <v>200</v>
      </c>
      <c r="D127" s="83">
        <f>D128+D129</f>
        <v>200</v>
      </c>
      <c r="E127" s="83">
        <f>E128+E129</f>
        <v>0</v>
      </c>
      <c r="F127" s="83">
        <f>(E127*100)/D127</f>
        <v>0</v>
      </c>
    </row>
    <row r="128" spans="1:6" x14ac:dyDescent="0.2">
      <c r="A128" s="55" t="s">
        <v>135</v>
      </c>
      <c r="B128" s="56" t="s">
        <v>136</v>
      </c>
      <c r="C128" s="84">
        <v>100</v>
      </c>
      <c r="D128" s="84">
        <v>100</v>
      </c>
      <c r="E128" s="84">
        <v>0</v>
      </c>
      <c r="F128" s="84"/>
    </row>
    <row r="129" spans="1:6" x14ac:dyDescent="0.2">
      <c r="A129" s="55" t="s">
        <v>139</v>
      </c>
      <c r="B129" s="56" t="s">
        <v>140</v>
      </c>
      <c r="C129" s="84">
        <v>100</v>
      </c>
      <c r="D129" s="84">
        <v>100</v>
      </c>
      <c r="E129" s="84">
        <v>0</v>
      </c>
      <c r="F129" s="84"/>
    </row>
    <row r="130" spans="1:6" x14ac:dyDescent="0.2">
      <c r="A130" s="53" t="s">
        <v>141</v>
      </c>
      <c r="B130" s="54" t="s">
        <v>142</v>
      </c>
      <c r="C130" s="83">
        <f>C131</f>
        <v>1500</v>
      </c>
      <c r="D130" s="83">
        <f>D131</f>
        <v>1500</v>
      </c>
      <c r="E130" s="83">
        <f>E131</f>
        <v>0</v>
      </c>
      <c r="F130" s="83">
        <f>(E130*100)/D130</f>
        <v>0</v>
      </c>
    </row>
    <row r="131" spans="1:6" ht="25.5" x14ac:dyDescent="0.2">
      <c r="A131" s="55" t="s">
        <v>143</v>
      </c>
      <c r="B131" s="56" t="s">
        <v>144</v>
      </c>
      <c r="C131" s="84">
        <v>1500</v>
      </c>
      <c r="D131" s="84">
        <v>1500</v>
      </c>
      <c r="E131" s="84">
        <v>0</v>
      </c>
      <c r="F131" s="84"/>
    </row>
    <row r="132" spans="1:6" x14ac:dyDescent="0.2">
      <c r="A132" s="53" t="s">
        <v>145</v>
      </c>
      <c r="B132" s="54" t="s">
        <v>146</v>
      </c>
      <c r="C132" s="83">
        <f>C133+C134</f>
        <v>700</v>
      </c>
      <c r="D132" s="83">
        <f>D133+D134</f>
        <v>700</v>
      </c>
      <c r="E132" s="83">
        <f>E133+E134</f>
        <v>0</v>
      </c>
      <c r="F132" s="83">
        <f>(E132*100)/D132</f>
        <v>0</v>
      </c>
    </row>
    <row r="133" spans="1:6" x14ac:dyDescent="0.2">
      <c r="A133" s="55" t="s">
        <v>149</v>
      </c>
      <c r="B133" s="56" t="s">
        <v>150</v>
      </c>
      <c r="C133" s="84">
        <v>500</v>
      </c>
      <c r="D133" s="84">
        <v>500</v>
      </c>
      <c r="E133" s="84">
        <v>0</v>
      </c>
      <c r="F133" s="84"/>
    </row>
    <row r="134" spans="1:6" x14ac:dyDescent="0.2">
      <c r="A134" s="55" t="s">
        <v>157</v>
      </c>
      <c r="B134" s="56" t="s">
        <v>146</v>
      </c>
      <c r="C134" s="84">
        <v>200</v>
      </c>
      <c r="D134" s="84">
        <v>200</v>
      </c>
      <c r="E134" s="84">
        <v>0</v>
      </c>
      <c r="F134" s="84"/>
    </row>
    <row r="135" spans="1:6" x14ac:dyDescent="0.2">
      <c r="A135" s="49" t="s">
        <v>174</v>
      </c>
      <c r="B135" s="50" t="s">
        <v>175</v>
      </c>
      <c r="C135" s="80">
        <f t="shared" ref="C135:E137" si="6">C136</f>
        <v>114</v>
      </c>
      <c r="D135" s="80">
        <f t="shared" si="6"/>
        <v>114</v>
      </c>
      <c r="E135" s="80">
        <f t="shared" si="6"/>
        <v>0</v>
      </c>
      <c r="F135" s="81">
        <f>(E135*100)/D135</f>
        <v>0</v>
      </c>
    </row>
    <row r="136" spans="1:6" x14ac:dyDescent="0.2">
      <c r="A136" s="51" t="s">
        <v>176</v>
      </c>
      <c r="B136" s="52" t="s">
        <v>177</v>
      </c>
      <c r="C136" s="82">
        <f t="shared" si="6"/>
        <v>114</v>
      </c>
      <c r="D136" s="82">
        <f t="shared" si="6"/>
        <v>114</v>
      </c>
      <c r="E136" s="82">
        <f t="shared" si="6"/>
        <v>0</v>
      </c>
      <c r="F136" s="81">
        <f>(E136*100)/D136</f>
        <v>0</v>
      </c>
    </row>
    <row r="137" spans="1:6" x14ac:dyDescent="0.2">
      <c r="A137" s="53" t="s">
        <v>178</v>
      </c>
      <c r="B137" s="54" t="s">
        <v>179</v>
      </c>
      <c r="C137" s="83">
        <f t="shared" si="6"/>
        <v>114</v>
      </c>
      <c r="D137" s="83">
        <f t="shared" si="6"/>
        <v>114</v>
      </c>
      <c r="E137" s="83">
        <f t="shared" si="6"/>
        <v>0</v>
      </c>
      <c r="F137" s="83">
        <f>(E137*100)/D137</f>
        <v>0</v>
      </c>
    </row>
    <row r="138" spans="1:6" x14ac:dyDescent="0.2">
      <c r="A138" s="55" t="s">
        <v>182</v>
      </c>
      <c r="B138" s="56" t="s">
        <v>183</v>
      </c>
      <c r="C138" s="84">
        <v>114</v>
      </c>
      <c r="D138" s="84">
        <v>114</v>
      </c>
      <c r="E138" s="84">
        <v>0</v>
      </c>
      <c r="F138" s="84"/>
    </row>
    <row r="139" spans="1:6" x14ac:dyDescent="0.2">
      <c r="A139" s="49" t="s">
        <v>50</v>
      </c>
      <c r="B139" s="50" t="s">
        <v>51</v>
      </c>
      <c r="C139" s="80">
        <f t="shared" ref="C139:E141" si="7">C140</f>
        <v>1651</v>
      </c>
      <c r="D139" s="80">
        <f t="shared" si="7"/>
        <v>1651</v>
      </c>
      <c r="E139" s="80">
        <f t="shared" si="7"/>
        <v>0</v>
      </c>
      <c r="F139" s="81">
        <f>(E139*100)/D139</f>
        <v>0</v>
      </c>
    </row>
    <row r="140" spans="1:6" x14ac:dyDescent="0.2">
      <c r="A140" s="51" t="s">
        <v>58</v>
      </c>
      <c r="B140" s="52" t="s">
        <v>59</v>
      </c>
      <c r="C140" s="82">
        <f t="shared" si="7"/>
        <v>1651</v>
      </c>
      <c r="D140" s="82">
        <f t="shared" si="7"/>
        <v>1651</v>
      </c>
      <c r="E140" s="82">
        <f t="shared" si="7"/>
        <v>0</v>
      </c>
      <c r="F140" s="81">
        <f>(E140*100)/D140</f>
        <v>0</v>
      </c>
    </row>
    <row r="141" spans="1:6" ht="38.25" x14ac:dyDescent="0.2">
      <c r="A141" s="53" t="s">
        <v>64</v>
      </c>
      <c r="B141" s="54" t="s">
        <v>65</v>
      </c>
      <c r="C141" s="83">
        <f t="shared" si="7"/>
        <v>1651</v>
      </c>
      <c r="D141" s="83">
        <f t="shared" si="7"/>
        <v>1651</v>
      </c>
      <c r="E141" s="83">
        <f t="shared" si="7"/>
        <v>0</v>
      </c>
      <c r="F141" s="83">
        <f>(E141*100)/D141</f>
        <v>0</v>
      </c>
    </row>
    <row r="142" spans="1:6" x14ac:dyDescent="0.2">
      <c r="A142" s="55" t="s">
        <v>66</v>
      </c>
      <c r="B142" s="56" t="s">
        <v>67</v>
      </c>
      <c r="C142" s="84">
        <v>1651</v>
      </c>
      <c r="D142" s="84">
        <v>1651</v>
      </c>
      <c r="E142" s="84">
        <v>0</v>
      </c>
      <c r="F142" s="84"/>
    </row>
    <row r="143" spans="1:6" ht="38.25" x14ac:dyDescent="0.2">
      <c r="A143" s="47" t="s">
        <v>217</v>
      </c>
      <c r="B143" s="47" t="s">
        <v>218</v>
      </c>
      <c r="C143" s="47" t="s">
        <v>43</v>
      </c>
      <c r="D143" s="47" t="s">
        <v>209</v>
      </c>
      <c r="E143" s="47" t="s">
        <v>210</v>
      </c>
      <c r="F143" s="47" t="s">
        <v>211</v>
      </c>
    </row>
    <row r="144" spans="1:6" x14ac:dyDescent="0.2">
      <c r="A144" s="48" t="s">
        <v>204</v>
      </c>
      <c r="B144" s="48" t="s">
        <v>212</v>
      </c>
      <c r="C144" s="78">
        <f>C145</f>
        <v>41800</v>
      </c>
      <c r="D144" s="78">
        <f>D145</f>
        <v>41800</v>
      </c>
      <c r="E144" s="78">
        <f>E145</f>
        <v>7739.0999999999995</v>
      </c>
      <c r="F144" s="79">
        <f>(E144*100)/D144</f>
        <v>18.514593301435408</v>
      </c>
    </row>
    <row r="145" spans="1:6" x14ac:dyDescent="0.2">
      <c r="A145" s="49" t="s">
        <v>76</v>
      </c>
      <c r="B145" s="50" t="s">
        <v>77</v>
      </c>
      <c r="C145" s="80">
        <f>C146+C158</f>
        <v>41800</v>
      </c>
      <c r="D145" s="80">
        <f>D146+D158</f>
        <v>41800</v>
      </c>
      <c r="E145" s="80">
        <f>E146+E158</f>
        <v>7739.0999999999995</v>
      </c>
      <c r="F145" s="81">
        <f>(E145*100)/D145</f>
        <v>18.514593301435408</v>
      </c>
    </row>
    <row r="146" spans="1:6" x14ac:dyDescent="0.2">
      <c r="A146" s="51" t="s">
        <v>95</v>
      </c>
      <c r="B146" s="52" t="s">
        <v>96</v>
      </c>
      <c r="C146" s="82">
        <f>C147+C150+C152+C154</f>
        <v>40000</v>
      </c>
      <c r="D146" s="82">
        <f>D147+D150+D152+D154</f>
        <v>40000</v>
      </c>
      <c r="E146" s="82">
        <f>E147+E150+E152+E154</f>
        <v>7739.0999999999995</v>
      </c>
      <c r="F146" s="81">
        <f>(E146*100)/D146</f>
        <v>19.347750000000001</v>
      </c>
    </row>
    <row r="147" spans="1:6" x14ac:dyDescent="0.2">
      <c r="A147" s="53" t="s">
        <v>97</v>
      </c>
      <c r="B147" s="54" t="s">
        <v>98</v>
      </c>
      <c r="C147" s="83">
        <f>C148+C149</f>
        <v>22500</v>
      </c>
      <c r="D147" s="83">
        <f>D148+D149</f>
        <v>22500</v>
      </c>
      <c r="E147" s="83">
        <f>E148+E149</f>
        <v>3525.65</v>
      </c>
      <c r="F147" s="83">
        <f>(E147*100)/D147</f>
        <v>15.669555555555556</v>
      </c>
    </row>
    <row r="148" spans="1:6" x14ac:dyDescent="0.2">
      <c r="A148" s="55" t="s">
        <v>99</v>
      </c>
      <c r="B148" s="56" t="s">
        <v>100</v>
      </c>
      <c r="C148" s="84">
        <v>20000</v>
      </c>
      <c r="D148" s="84">
        <v>20000</v>
      </c>
      <c r="E148" s="84">
        <v>2175.65</v>
      </c>
      <c r="F148" s="84"/>
    </row>
    <row r="149" spans="1:6" x14ac:dyDescent="0.2">
      <c r="A149" s="55" t="s">
        <v>103</v>
      </c>
      <c r="B149" s="56" t="s">
        <v>104</v>
      </c>
      <c r="C149" s="84">
        <v>2500</v>
      </c>
      <c r="D149" s="84">
        <v>2500</v>
      </c>
      <c r="E149" s="84">
        <v>1350</v>
      </c>
      <c r="F149" s="84"/>
    </row>
    <row r="150" spans="1:6" x14ac:dyDescent="0.2">
      <c r="A150" s="53" t="s">
        <v>121</v>
      </c>
      <c r="B150" s="54" t="s">
        <v>122</v>
      </c>
      <c r="C150" s="83">
        <f>C151</f>
        <v>2000</v>
      </c>
      <c r="D150" s="83">
        <f>D151</f>
        <v>2000</v>
      </c>
      <c r="E150" s="83">
        <f>E151</f>
        <v>0</v>
      </c>
      <c r="F150" s="83">
        <f>(E150*100)/D150</f>
        <v>0</v>
      </c>
    </row>
    <row r="151" spans="1:6" x14ac:dyDescent="0.2">
      <c r="A151" s="55" t="s">
        <v>135</v>
      </c>
      <c r="B151" s="56" t="s">
        <v>136</v>
      </c>
      <c r="C151" s="84">
        <v>2000</v>
      </c>
      <c r="D151" s="84">
        <v>2000</v>
      </c>
      <c r="E151" s="84">
        <v>0</v>
      </c>
      <c r="F151" s="84"/>
    </row>
    <row r="152" spans="1:6" x14ac:dyDescent="0.2">
      <c r="A152" s="53" t="s">
        <v>141</v>
      </c>
      <c r="B152" s="54" t="s">
        <v>142</v>
      </c>
      <c r="C152" s="83">
        <f>C153</f>
        <v>8000</v>
      </c>
      <c r="D152" s="83">
        <f>D153</f>
        <v>8000</v>
      </c>
      <c r="E152" s="83">
        <f>E153</f>
        <v>2200</v>
      </c>
      <c r="F152" s="83">
        <f>(E152*100)/D152</f>
        <v>27.5</v>
      </c>
    </row>
    <row r="153" spans="1:6" ht="25.5" x14ac:dyDescent="0.2">
      <c r="A153" s="55" t="s">
        <v>143</v>
      </c>
      <c r="B153" s="56" t="s">
        <v>144</v>
      </c>
      <c r="C153" s="84">
        <v>8000</v>
      </c>
      <c r="D153" s="84">
        <v>8000</v>
      </c>
      <c r="E153" s="84">
        <v>2200</v>
      </c>
      <c r="F153" s="84"/>
    </row>
    <row r="154" spans="1:6" x14ac:dyDescent="0.2">
      <c r="A154" s="53" t="s">
        <v>145</v>
      </c>
      <c r="B154" s="54" t="s">
        <v>146</v>
      </c>
      <c r="C154" s="83">
        <f>C155+C156+C157</f>
        <v>7500</v>
      </c>
      <c r="D154" s="83">
        <f>D155+D156+D157</f>
        <v>7500</v>
      </c>
      <c r="E154" s="83">
        <f>E155+E156+E157</f>
        <v>2013.45</v>
      </c>
      <c r="F154" s="83">
        <f>(E154*100)/D154</f>
        <v>26.846</v>
      </c>
    </row>
    <row r="155" spans="1:6" x14ac:dyDescent="0.2">
      <c r="A155" s="55" t="s">
        <v>149</v>
      </c>
      <c r="B155" s="56" t="s">
        <v>150</v>
      </c>
      <c r="C155" s="84">
        <v>5000</v>
      </c>
      <c r="D155" s="84">
        <v>5000</v>
      </c>
      <c r="E155" s="84">
        <v>320.05</v>
      </c>
      <c r="F155" s="84"/>
    </row>
    <row r="156" spans="1:6" x14ac:dyDescent="0.2">
      <c r="A156" s="55" t="s">
        <v>151</v>
      </c>
      <c r="B156" s="56" t="s">
        <v>152</v>
      </c>
      <c r="C156" s="84">
        <v>2200</v>
      </c>
      <c r="D156" s="84">
        <v>2200</v>
      </c>
      <c r="E156" s="84">
        <v>1500</v>
      </c>
      <c r="F156" s="84"/>
    </row>
    <row r="157" spans="1:6" x14ac:dyDescent="0.2">
      <c r="A157" s="55" t="s">
        <v>157</v>
      </c>
      <c r="B157" s="56" t="s">
        <v>146</v>
      </c>
      <c r="C157" s="84">
        <v>300</v>
      </c>
      <c r="D157" s="84">
        <v>300</v>
      </c>
      <c r="E157" s="84">
        <v>193.4</v>
      </c>
      <c r="F157" s="84"/>
    </row>
    <row r="158" spans="1:6" x14ac:dyDescent="0.2">
      <c r="A158" s="51" t="s">
        <v>158</v>
      </c>
      <c r="B158" s="52" t="s">
        <v>159</v>
      </c>
      <c r="C158" s="82">
        <f t="shared" ref="C158:E159" si="8">C159</f>
        <v>1800</v>
      </c>
      <c r="D158" s="82">
        <f t="shared" si="8"/>
        <v>1800</v>
      </c>
      <c r="E158" s="82">
        <f t="shared" si="8"/>
        <v>0</v>
      </c>
      <c r="F158" s="81">
        <f>(E158*100)/D158</f>
        <v>0</v>
      </c>
    </row>
    <row r="159" spans="1:6" x14ac:dyDescent="0.2">
      <c r="A159" s="53" t="s">
        <v>164</v>
      </c>
      <c r="B159" s="54" t="s">
        <v>165</v>
      </c>
      <c r="C159" s="83">
        <f t="shared" si="8"/>
        <v>1800</v>
      </c>
      <c r="D159" s="83">
        <f t="shared" si="8"/>
        <v>1800</v>
      </c>
      <c r="E159" s="83">
        <f t="shared" si="8"/>
        <v>0</v>
      </c>
      <c r="F159" s="83">
        <f>(E159*100)/D159</f>
        <v>0</v>
      </c>
    </row>
    <row r="160" spans="1:6" x14ac:dyDescent="0.2">
      <c r="A160" s="55" t="s">
        <v>166</v>
      </c>
      <c r="B160" s="56" t="s">
        <v>167</v>
      </c>
      <c r="C160" s="84">
        <v>1800</v>
      </c>
      <c r="D160" s="84">
        <v>1800</v>
      </c>
      <c r="E160" s="84">
        <v>0</v>
      </c>
      <c r="F160" s="84"/>
    </row>
    <row r="161" spans="1:6" x14ac:dyDescent="0.2">
      <c r="A161" s="49" t="s">
        <v>50</v>
      </c>
      <c r="B161" s="50" t="s">
        <v>51</v>
      </c>
      <c r="C161" s="80">
        <f t="shared" ref="C161:E163" si="9">C162</f>
        <v>41800</v>
      </c>
      <c r="D161" s="80">
        <f t="shared" si="9"/>
        <v>41800</v>
      </c>
      <c r="E161" s="80">
        <f t="shared" si="9"/>
        <v>7689.1</v>
      </c>
      <c r="F161" s="81">
        <f>(E161*100)/D161</f>
        <v>18.394976076555025</v>
      </c>
    </row>
    <row r="162" spans="1:6" x14ac:dyDescent="0.2">
      <c r="A162" s="51" t="s">
        <v>68</v>
      </c>
      <c r="B162" s="52" t="s">
        <v>69</v>
      </c>
      <c r="C162" s="82">
        <f t="shared" si="9"/>
        <v>41800</v>
      </c>
      <c r="D162" s="82">
        <f t="shared" si="9"/>
        <v>41800</v>
      </c>
      <c r="E162" s="82">
        <f t="shared" si="9"/>
        <v>7689.1</v>
      </c>
      <c r="F162" s="81">
        <f>(E162*100)/D162</f>
        <v>18.394976076555025</v>
      </c>
    </row>
    <row r="163" spans="1:6" ht="25.5" x14ac:dyDescent="0.2">
      <c r="A163" s="53" t="s">
        <v>70</v>
      </c>
      <c r="B163" s="54" t="s">
        <v>71</v>
      </c>
      <c r="C163" s="83">
        <f t="shared" si="9"/>
        <v>41800</v>
      </c>
      <c r="D163" s="83">
        <f t="shared" si="9"/>
        <v>41800</v>
      </c>
      <c r="E163" s="83">
        <f t="shared" si="9"/>
        <v>7689.1</v>
      </c>
      <c r="F163" s="83">
        <f>(E163*100)/D163</f>
        <v>18.394976076555025</v>
      </c>
    </row>
    <row r="164" spans="1:6" x14ac:dyDescent="0.2">
      <c r="A164" s="55" t="s">
        <v>72</v>
      </c>
      <c r="B164" s="56" t="s">
        <v>73</v>
      </c>
      <c r="C164" s="84">
        <v>41800</v>
      </c>
      <c r="D164" s="84">
        <v>41800</v>
      </c>
      <c r="E164" s="84">
        <v>7689.1</v>
      </c>
      <c r="F164" s="84"/>
    </row>
    <row r="165" spans="1:6" x14ac:dyDescent="0.2">
      <c r="A165" s="48" t="s">
        <v>205</v>
      </c>
      <c r="B165" s="48" t="s">
        <v>219</v>
      </c>
      <c r="C165" s="78">
        <f t="shared" ref="C165:E168" si="10">C166</f>
        <v>3000</v>
      </c>
      <c r="D165" s="78">
        <f t="shared" si="10"/>
        <v>3000</v>
      </c>
      <c r="E165" s="78">
        <f t="shared" si="10"/>
        <v>0</v>
      </c>
      <c r="F165" s="79">
        <f>(E165*100)/D165</f>
        <v>0</v>
      </c>
    </row>
    <row r="166" spans="1:6" x14ac:dyDescent="0.2">
      <c r="A166" s="49" t="s">
        <v>76</v>
      </c>
      <c r="B166" s="50" t="s">
        <v>77</v>
      </c>
      <c r="C166" s="80">
        <f t="shared" si="10"/>
        <v>3000</v>
      </c>
      <c r="D166" s="80">
        <f t="shared" si="10"/>
        <v>3000</v>
      </c>
      <c r="E166" s="80">
        <f t="shared" si="10"/>
        <v>0</v>
      </c>
      <c r="F166" s="81">
        <f>(E166*100)/D166</f>
        <v>0</v>
      </c>
    </row>
    <row r="167" spans="1:6" x14ac:dyDescent="0.2">
      <c r="A167" s="51" t="s">
        <v>95</v>
      </c>
      <c r="B167" s="52" t="s">
        <v>96</v>
      </c>
      <c r="C167" s="82">
        <f t="shared" si="10"/>
        <v>3000</v>
      </c>
      <c r="D167" s="82">
        <f t="shared" si="10"/>
        <v>3000</v>
      </c>
      <c r="E167" s="82">
        <f t="shared" si="10"/>
        <v>0</v>
      </c>
      <c r="F167" s="81">
        <f>(E167*100)/D167</f>
        <v>0</v>
      </c>
    </row>
    <row r="168" spans="1:6" x14ac:dyDescent="0.2">
      <c r="A168" s="53" t="s">
        <v>97</v>
      </c>
      <c r="B168" s="54" t="s">
        <v>98</v>
      </c>
      <c r="C168" s="83">
        <f t="shared" si="10"/>
        <v>3000</v>
      </c>
      <c r="D168" s="83">
        <f t="shared" si="10"/>
        <v>3000</v>
      </c>
      <c r="E168" s="83">
        <f t="shared" si="10"/>
        <v>0</v>
      </c>
      <c r="F168" s="83">
        <f>(E168*100)/D168</f>
        <v>0</v>
      </c>
    </row>
    <row r="169" spans="1:6" x14ac:dyDescent="0.2">
      <c r="A169" s="55" t="s">
        <v>99</v>
      </c>
      <c r="B169" s="56" t="s">
        <v>100</v>
      </c>
      <c r="C169" s="84">
        <v>3000</v>
      </c>
      <c r="D169" s="84">
        <v>3000</v>
      </c>
      <c r="E169" s="84">
        <v>0</v>
      </c>
      <c r="F169" s="84"/>
    </row>
    <row r="170" spans="1:6" x14ac:dyDescent="0.2">
      <c r="A170" s="49" t="s">
        <v>50</v>
      </c>
      <c r="B170" s="50" t="s">
        <v>51</v>
      </c>
      <c r="C170" s="80">
        <f t="shared" ref="C170:E172" si="11">C171</f>
        <v>3000</v>
      </c>
      <c r="D170" s="80">
        <f t="shared" si="11"/>
        <v>3000</v>
      </c>
      <c r="E170" s="80">
        <f t="shared" si="11"/>
        <v>0</v>
      </c>
      <c r="F170" s="81">
        <f>(E170*100)/D170</f>
        <v>0</v>
      </c>
    </row>
    <row r="171" spans="1:6" x14ac:dyDescent="0.2">
      <c r="A171" s="51" t="s">
        <v>52</v>
      </c>
      <c r="B171" s="52" t="s">
        <v>53</v>
      </c>
      <c r="C171" s="82">
        <f t="shared" si="11"/>
        <v>3000</v>
      </c>
      <c r="D171" s="82">
        <f t="shared" si="11"/>
        <v>3000</v>
      </c>
      <c r="E171" s="82">
        <f t="shared" si="11"/>
        <v>0</v>
      </c>
      <c r="F171" s="81">
        <f>(E171*100)/D171</f>
        <v>0</v>
      </c>
    </row>
    <row r="172" spans="1:6" x14ac:dyDescent="0.2">
      <c r="A172" s="53" t="s">
        <v>54</v>
      </c>
      <c r="B172" s="54" t="s">
        <v>55</v>
      </c>
      <c r="C172" s="83">
        <f t="shared" si="11"/>
        <v>3000</v>
      </c>
      <c r="D172" s="83">
        <f t="shared" si="11"/>
        <v>3000</v>
      </c>
      <c r="E172" s="83">
        <f t="shared" si="11"/>
        <v>0</v>
      </c>
      <c r="F172" s="83">
        <f>(E172*100)/D172</f>
        <v>0</v>
      </c>
    </row>
    <row r="173" spans="1:6" x14ac:dyDescent="0.2">
      <c r="A173" s="55" t="s">
        <v>56</v>
      </c>
      <c r="B173" s="56" t="s">
        <v>57</v>
      </c>
      <c r="C173" s="84">
        <v>3000</v>
      </c>
      <c r="D173" s="84">
        <v>3000</v>
      </c>
      <c r="E173" s="84">
        <v>0</v>
      </c>
      <c r="F173" s="84"/>
    </row>
    <row r="174" spans="1:6" ht="38.25" x14ac:dyDescent="0.2">
      <c r="A174" s="47" t="s">
        <v>220</v>
      </c>
      <c r="B174" s="47" t="s">
        <v>221</v>
      </c>
      <c r="C174" s="47" t="s">
        <v>43</v>
      </c>
      <c r="D174" s="47" t="s">
        <v>209</v>
      </c>
      <c r="E174" s="47" t="s">
        <v>210</v>
      </c>
      <c r="F174" s="47" t="s">
        <v>211</v>
      </c>
    </row>
    <row r="175" spans="1:6" x14ac:dyDescent="0.2">
      <c r="A175" s="48" t="s">
        <v>204</v>
      </c>
      <c r="B175" s="48" t="s">
        <v>212</v>
      </c>
      <c r="C175" s="78">
        <f>C176</f>
        <v>5552000</v>
      </c>
      <c r="D175" s="78">
        <f>D176</f>
        <v>5552000</v>
      </c>
      <c r="E175" s="78">
        <f>E176</f>
        <v>1141251.3900000001</v>
      </c>
      <c r="F175" s="79">
        <f>(E175*100)/D175</f>
        <v>20.555680655619597</v>
      </c>
    </row>
    <row r="176" spans="1:6" x14ac:dyDescent="0.2">
      <c r="A176" s="49" t="s">
        <v>76</v>
      </c>
      <c r="B176" s="50" t="s">
        <v>77</v>
      </c>
      <c r="C176" s="80">
        <f>C177+C187</f>
        <v>5552000</v>
      </c>
      <c r="D176" s="80">
        <f>D177+D187</f>
        <v>5552000</v>
      </c>
      <c r="E176" s="80">
        <f>E177+E187</f>
        <v>1141251.3900000001</v>
      </c>
      <c r="F176" s="81">
        <f>(E176*100)/D176</f>
        <v>20.555680655619597</v>
      </c>
    </row>
    <row r="177" spans="1:6" x14ac:dyDescent="0.2">
      <c r="A177" s="51" t="s">
        <v>95</v>
      </c>
      <c r="B177" s="52" t="s">
        <v>96</v>
      </c>
      <c r="C177" s="82">
        <f>C178+C180+C182+C184</f>
        <v>5545000</v>
      </c>
      <c r="D177" s="82">
        <f>D178+D180+D182+D184</f>
        <v>5545000</v>
      </c>
      <c r="E177" s="82">
        <f>E178+E180+E182+E184</f>
        <v>1139851.3900000001</v>
      </c>
      <c r="F177" s="81">
        <f>(E177*100)/D177</f>
        <v>20.556382146077546</v>
      </c>
    </row>
    <row r="178" spans="1:6" x14ac:dyDescent="0.2">
      <c r="A178" s="53" t="s">
        <v>97</v>
      </c>
      <c r="B178" s="54" t="s">
        <v>98</v>
      </c>
      <c r="C178" s="83">
        <f>C179</f>
        <v>20000</v>
      </c>
      <c r="D178" s="83">
        <f>D179</f>
        <v>20000</v>
      </c>
      <c r="E178" s="83">
        <f>E179</f>
        <v>9400</v>
      </c>
      <c r="F178" s="83">
        <f>(E178*100)/D178</f>
        <v>47</v>
      </c>
    </row>
    <row r="179" spans="1:6" x14ac:dyDescent="0.2">
      <c r="A179" s="55" t="s">
        <v>99</v>
      </c>
      <c r="B179" s="56" t="s">
        <v>100</v>
      </c>
      <c r="C179" s="84">
        <v>20000</v>
      </c>
      <c r="D179" s="84">
        <v>20000</v>
      </c>
      <c r="E179" s="84">
        <v>9400</v>
      </c>
      <c r="F179" s="84"/>
    </row>
    <row r="180" spans="1:6" x14ac:dyDescent="0.2">
      <c r="A180" s="53" t="s">
        <v>121</v>
      </c>
      <c r="B180" s="54" t="s">
        <v>122</v>
      </c>
      <c r="C180" s="83">
        <f>C181</f>
        <v>4500000</v>
      </c>
      <c r="D180" s="83">
        <f>D181</f>
        <v>4500000</v>
      </c>
      <c r="E180" s="83">
        <f>E181</f>
        <v>750000</v>
      </c>
      <c r="F180" s="83">
        <f>(E180*100)/D180</f>
        <v>16.666666666666668</v>
      </c>
    </row>
    <row r="181" spans="1:6" x14ac:dyDescent="0.2">
      <c r="A181" s="55" t="s">
        <v>135</v>
      </c>
      <c r="B181" s="56" t="s">
        <v>136</v>
      </c>
      <c r="C181" s="84">
        <v>4500000</v>
      </c>
      <c r="D181" s="84">
        <v>4500000</v>
      </c>
      <c r="E181" s="84">
        <v>750000</v>
      </c>
      <c r="F181" s="84"/>
    </row>
    <row r="182" spans="1:6" x14ac:dyDescent="0.2">
      <c r="A182" s="53" t="s">
        <v>141</v>
      </c>
      <c r="B182" s="54" t="s">
        <v>142</v>
      </c>
      <c r="C182" s="83">
        <f>C183</f>
        <v>20000</v>
      </c>
      <c r="D182" s="83">
        <f>D183</f>
        <v>20000</v>
      </c>
      <c r="E182" s="83">
        <f>E183</f>
        <v>18000</v>
      </c>
      <c r="F182" s="83">
        <f>(E182*100)/D182</f>
        <v>90</v>
      </c>
    </row>
    <row r="183" spans="1:6" ht="25.5" x14ac:dyDescent="0.2">
      <c r="A183" s="55" t="s">
        <v>143</v>
      </c>
      <c r="B183" s="56" t="s">
        <v>144</v>
      </c>
      <c r="C183" s="84">
        <v>20000</v>
      </c>
      <c r="D183" s="84">
        <v>20000</v>
      </c>
      <c r="E183" s="84">
        <v>18000</v>
      </c>
      <c r="F183" s="84"/>
    </row>
    <row r="184" spans="1:6" x14ac:dyDescent="0.2">
      <c r="A184" s="53" t="s">
        <v>145</v>
      </c>
      <c r="B184" s="54" t="s">
        <v>146</v>
      </c>
      <c r="C184" s="83">
        <f>C185+C186</f>
        <v>1005000</v>
      </c>
      <c r="D184" s="83">
        <f>D185+D186</f>
        <v>1005000</v>
      </c>
      <c r="E184" s="83">
        <f>E185+E186</f>
        <v>362451.39</v>
      </c>
      <c r="F184" s="83">
        <f>(E184*100)/D184</f>
        <v>36.064814925373135</v>
      </c>
    </row>
    <row r="185" spans="1:6" x14ac:dyDescent="0.2">
      <c r="A185" s="55" t="s">
        <v>149</v>
      </c>
      <c r="B185" s="56" t="s">
        <v>150</v>
      </c>
      <c r="C185" s="84">
        <v>5000</v>
      </c>
      <c r="D185" s="84">
        <v>5000</v>
      </c>
      <c r="E185" s="84">
        <v>1000</v>
      </c>
      <c r="F185" s="84"/>
    </row>
    <row r="186" spans="1:6" x14ac:dyDescent="0.2">
      <c r="A186" s="55" t="s">
        <v>153</v>
      </c>
      <c r="B186" s="56" t="s">
        <v>154</v>
      </c>
      <c r="C186" s="84">
        <v>1000000</v>
      </c>
      <c r="D186" s="84">
        <v>1000000</v>
      </c>
      <c r="E186" s="84">
        <v>361451.39</v>
      </c>
      <c r="F186" s="84"/>
    </row>
    <row r="187" spans="1:6" x14ac:dyDescent="0.2">
      <c r="A187" s="51" t="s">
        <v>158</v>
      </c>
      <c r="B187" s="52" t="s">
        <v>159</v>
      </c>
      <c r="C187" s="82">
        <f t="shared" ref="C187:E188" si="12">C188</f>
        <v>7000</v>
      </c>
      <c r="D187" s="82">
        <f t="shared" si="12"/>
        <v>7000</v>
      </c>
      <c r="E187" s="82">
        <f t="shared" si="12"/>
        <v>1400</v>
      </c>
      <c r="F187" s="81">
        <f>(E187*100)/D187</f>
        <v>20</v>
      </c>
    </row>
    <row r="188" spans="1:6" x14ac:dyDescent="0.2">
      <c r="A188" s="53" t="s">
        <v>164</v>
      </c>
      <c r="B188" s="54" t="s">
        <v>165</v>
      </c>
      <c r="C188" s="83">
        <f t="shared" si="12"/>
        <v>7000</v>
      </c>
      <c r="D188" s="83">
        <f t="shared" si="12"/>
        <v>7000</v>
      </c>
      <c r="E188" s="83">
        <f t="shared" si="12"/>
        <v>1400</v>
      </c>
      <c r="F188" s="83">
        <f>(E188*100)/D188</f>
        <v>20</v>
      </c>
    </row>
    <row r="189" spans="1:6" x14ac:dyDescent="0.2">
      <c r="A189" s="55" t="s">
        <v>166</v>
      </c>
      <c r="B189" s="56" t="s">
        <v>167</v>
      </c>
      <c r="C189" s="84">
        <v>7000</v>
      </c>
      <c r="D189" s="84">
        <v>7000</v>
      </c>
      <c r="E189" s="84">
        <v>1400</v>
      </c>
      <c r="F189" s="84"/>
    </row>
    <row r="190" spans="1:6" x14ac:dyDescent="0.2">
      <c r="A190" s="49" t="s">
        <v>50</v>
      </c>
      <c r="B190" s="50" t="s">
        <v>51</v>
      </c>
      <c r="C190" s="80">
        <f t="shared" ref="C190:E192" si="13">C191</f>
        <v>5552000</v>
      </c>
      <c r="D190" s="80">
        <f t="shared" si="13"/>
        <v>5552000</v>
      </c>
      <c r="E190" s="80">
        <f t="shared" si="13"/>
        <v>1141251.3899999999</v>
      </c>
      <c r="F190" s="81">
        <f>(E190*100)/D190</f>
        <v>20.555680655619597</v>
      </c>
    </row>
    <row r="191" spans="1:6" x14ac:dyDescent="0.2">
      <c r="A191" s="51" t="s">
        <v>68</v>
      </c>
      <c r="B191" s="52" t="s">
        <v>69</v>
      </c>
      <c r="C191" s="82">
        <f t="shared" si="13"/>
        <v>5552000</v>
      </c>
      <c r="D191" s="82">
        <f t="shared" si="13"/>
        <v>5552000</v>
      </c>
      <c r="E191" s="82">
        <f t="shared" si="13"/>
        <v>1141251.3899999999</v>
      </c>
      <c r="F191" s="81">
        <f>(E191*100)/D191</f>
        <v>20.555680655619597</v>
      </c>
    </row>
    <row r="192" spans="1:6" ht="25.5" x14ac:dyDescent="0.2">
      <c r="A192" s="53" t="s">
        <v>70</v>
      </c>
      <c r="B192" s="54" t="s">
        <v>71</v>
      </c>
      <c r="C192" s="83">
        <f t="shared" si="13"/>
        <v>5552000</v>
      </c>
      <c r="D192" s="83">
        <f t="shared" si="13"/>
        <v>5552000</v>
      </c>
      <c r="E192" s="83">
        <f t="shared" si="13"/>
        <v>1141251.3899999999</v>
      </c>
      <c r="F192" s="83">
        <f>(E192*100)/D192</f>
        <v>20.555680655619597</v>
      </c>
    </row>
    <row r="193" spans="1:6" x14ac:dyDescent="0.2">
      <c r="A193" s="55" t="s">
        <v>72</v>
      </c>
      <c r="B193" s="56" t="s">
        <v>73</v>
      </c>
      <c r="C193" s="84">
        <v>5552000</v>
      </c>
      <c r="D193" s="84">
        <v>5552000</v>
      </c>
      <c r="E193" s="84">
        <v>1141251.3899999999</v>
      </c>
      <c r="F193" s="84"/>
    </row>
    <row r="194" spans="1:6" s="57" customFormat="1" x14ac:dyDescent="0.2"/>
    <row r="195" spans="1:6" s="57" customFormat="1" x14ac:dyDescent="0.2"/>
    <row r="196" spans="1:6" s="57" customFormat="1" x14ac:dyDescent="0.2"/>
    <row r="197" spans="1:6" s="57" customFormat="1" x14ac:dyDescent="0.2"/>
    <row r="198" spans="1:6" s="57" customFormat="1" x14ac:dyDescent="0.2"/>
    <row r="199" spans="1:6" s="57" customFormat="1" x14ac:dyDescent="0.2"/>
    <row r="200" spans="1:6" s="57" customFormat="1" x14ac:dyDescent="0.2"/>
    <row r="201" spans="1:6" s="57" customFormat="1" x14ac:dyDescent="0.2"/>
    <row r="202" spans="1:6" s="57" customFormat="1" x14ac:dyDescent="0.2"/>
    <row r="203" spans="1:6" s="57" customFormat="1" x14ac:dyDescent="0.2"/>
    <row r="204" spans="1:6" s="57" customFormat="1" x14ac:dyDescent="0.2"/>
    <row r="205" spans="1:6" s="57" customFormat="1" x14ac:dyDescent="0.2"/>
    <row r="206" spans="1:6" s="57" customFormat="1" x14ac:dyDescent="0.2"/>
    <row r="207" spans="1:6" s="57" customFormat="1" x14ac:dyDescent="0.2"/>
    <row r="208" spans="1:6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="57" customFormat="1" x14ac:dyDescent="0.2"/>
    <row r="1250" s="57" customFormat="1" x14ac:dyDescent="0.2"/>
    <row r="1251" s="57" customFormat="1" x14ac:dyDescent="0.2"/>
    <row r="1252" s="57" customFormat="1" x14ac:dyDescent="0.2"/>
    <row r="1253" s="57" customFormat="1" x14ac:dyDescent="0.2"/>
    <row r="1254" s="57" customFormat="1" x14ac:dyDescent="0.2"/>
    <row r="1255" s="57" customFormat="1" x14ac:dyDescent="0.2"/>
    <row r="1256" s="57" customFormat="1" x14ac:dyDescent="0.2"/>
    <row r="1257" s="57" customFormat="1" x14ac:dyDescent="0.2"/>
    <row r="1258" s="57" customFormat="1" x14ac:dyDescent="0.2"/>
    <row r="1259" s="57" customFormat="1" x14ac:dyDescent="0.2"/>
    <row r="1260" s="57" customFormat="1" x14ac:dyDescent="0.2"/>
    <row r="1261" s="57" customFormat="1" x14ac:dyDescent="0.2"/>
    <row r="1262" s="57" customFormat="1" x14ac:dyDescent="0.2"/>
    <row r="1263" s="57" customFormat="1" x14ac:dyDescent="0.2"/>
    <row r="1264" s="57" customFormat="1" x14ac:dyDescent="0.2"/>
    <row r="1265" s="57" customFormat="1" x14ac:dyDescent="0.2"/>
    <row r="1266" s="57" customFormat="1" x14ac:dyDescent="0.2"/>
    <row r="1267" s="57" customFormat="1" x14ac:dyDescent="0.2"/>
    <row r="1268" s="57" customFormat="1" x14ac:dyDescent="0.2"/>
    <row r="1269" s="57" customFormat="1" x14ac:dyDescent="0.2"/>
    <row r="1270" s="57" customFormat="1" x14ac:dyDescent="0.2"/>
    <row r="1271" s="57" customFormat="1" x14ac:dyDescent="0.2"/>
    <row r="1272" s="57" customFormat="1" x14ac:dyDescent="0.2"/>
    <row r="1273" s="57" customFormat="1" x14ac:dyDescent="0.2"/>
    <row r="1274" s="57" customFormat="1" x14ac:dyDescent="0.2"/>
    <row r="1275" s="57" customFormat="1" x14ac:dyDescent="0.2"/>
    <row r="1276" s="57" customFormat="1" x14ac:dyDescent="0.2"/>
    <row r="1277" s="57" customFormat="1" x14ac:dyDescent="0.2"/>
    <row r="1278" s="57" customFormat="1" x14ac:dyDescent="0.2"/>
    <row r="1279" s="57" customFormat="1" x14ac:dyDescent="0.2"/>
    <row r="1280" s="57" customFormat="1" x14ac:dyDescent="0.2"/>
    <row r="1281" s="57" customFormat="1" x14ac:dyDescent="0.2"/>
    <row r="1282" s="57" customFormat="1" x14ac:dyDescent="0.2"/>
    <row r="1283" s="57" customFormat="1" x14ac:dyDescent="0.2"/>
    <row r="1284" s="57" customFormat="1" x14ac:dyDescent="0.2"/>
    <row r="1285" s="57" customFormat="1" x14ac:dyDescent="0.2"/>
    <row r="1286" s="57" customFormat="1" x14ac:dyDescent="0.2"/>
    <row r="1287" s="57" customFormat="1" x14ac:dyDescent="0.2"/>
    <row r="1288" s="57" customFormat="1" x14ac:dyDescent="0.2"/>
    <row r="1289" s="57" customFormat="1" x14ac:dyDescent="0.2"/>
    <row r="1290" s="57" customFormat="1" x14ac:dyDescent="0.2"/>
    <row r="1291" s="57" customFormat="1" x14ac:dyDescent="0.2"/>
    <row r="1292" s="57" customFormat="1" x14ac:dyDescent="0.2"/>
    <row r="1293" s="57" customFormat="1" x14ac:dyDescent="0.2"/>
    <row r="1294" s="57" customFormat="1" x14ac:dyDescent="0.2"/>
    <row r="1295" s="57" customFormat="1" x14ac:dyDescent="0.2"/>
    <row r="1296" s="57" customFormat="1" x14ac:dyDescent="0.2"/>
    <row r="1297" s="57" customFormat="1" x14ac:dyDescent="0.2"/>
    <row r="1298" s="57" customFormat="1" x14ac:dyDescent="0.2"/>
    <row r="1299" s="57" customFormat="1" x14ac:dyDescent="0.2"/>
    <row r="1300" s="57" customFormat="1" x14ac:dyDescent="0.2"/>
    <row r="1301" s="57" customFormat="1" x14ac:dyDescent="0.2"/>
    <row r="1302" s="57" customFormat="1" x14ac:dyDescent="0.2"/>
    <row r="1303" s="57" customFormat="1" x14ac:dyDescent="0.2"/>
    <row r="1304" s="57" customFormat="1" x14ac:dyDescent="0.2"/>
    <row r="1305" s="57" customFormat="1" x14ac:dyDescent="0.2"/>
    <row r="1306" s="57" customFormat="1" x14ac:dyDescent="0.2"/>
    <row r="1307" s="57" customFormat="1" x14ac:dyDescent="0.2"/>
    <row r="1308" s="57" customFormat="1" x14ac:dyDescent="0.2"/>
    <row r="1309" s="57" customFormat="1" x14ac:dyDescent="0.2"/>
    <row r="1310" s="57" customFormat="1" x14ac:dyDescent="0.2"/>
    <row r="1311" s="57" customFormat="1" x14ac:dyDescent="0.2"/>
    <row r="1312" s="57" customFormat="1" x14ac:dyDescent="0.2"/>
    <row r="1313" s="57" customFormat="1" x14ac:dyDescent="0.2"/>
    <row r="1314" s="57" customFormat="1" x14ac:dyDescent="0.2"/>
    <row r="1315" s="57" customFormat="1" x14ac:dyDescent="0.2"/>
    <row r="1316" s="57" customFormat="1" x14ac:dyDescent="0.2"/>
    <row r="1317" s="57" customFormat="1" x14ac:dyDescent="0.2"/>
    <row r="1318" s="57" customFormat="1" x14ac:dyDescent="0.2"/>
    <row r="1319" s="57" customFormat="1" x14ac:dyDescent="0.2"/>
    <row r="1320" s="57" customFormat="1" x14ac:dyDescent="0.2"/>
    <row r="1321" s="57" customFormat="1" x14ac:dyDescent="0.2"/>
    <row r="1322" s="57" customFormat="1" x14ac:dyDescent="0.2"/>
    <row r="1323" s="57" customFormat="1" x14ac:dyDescent="0.2"/>
    <row r="1324" s="57" customFormat="1" x14ac:dyDescent="0.2"/>
    <row r="1325" s="57" customFormat="1" x14ac:dyDescent="0.2"/>
    <row r="1326" s="57" customFormat="1" x14ac:dyDescent="0.2"/>
    <row r="1327" s="57" customFormat="1" x14ac:dyDescent="0.2"/>
    <row r="1328" s="57" customFormat="1" x14ac:dyDescent="0.2"/>
    <row r="1329" spans="1:3" s="57" customFormat="1" x14ac:dyDescent="0.2"/>
    <row r="1330" spans="1:3" s="57" customFormat="1" x14ac:dyDescent="0.2"/>
    <row r="1331" spans="1:3" s="57" customFormat="1" x14ac:dyDescent="0.2"/>
    <row r="1332" spans="1:3" s="57" customFormat="1" x14ac:dyDescent="0.2"/>
    <row r="1333" spans="1:3" s="57" customFormat="1" x14ac:dyDescent="0.2"/>
    <row r="1334" spans="1:3" x14ac:dyDescent="0.2">
      <c r="A1334" s="57"/>
      <c r="B1334" s="57"/>
      <c r="C1334" s="57"/>
    </row>
    <row r="1335" spans="1:3" x14ac:dyDescent="0.2">
      <c r="A1335" s="57"/>
      <c r="B1335" s="57"/>
      <c r="C1335" s="57"/>
    </row>
    <row r="1336" spans="1:3" x14ac:dyDescent="0.2">
      <c r="A1336" s="57"/>
      <c r="B1336" s="57"/>
      <c r="C1336" s="57"/>
    </row>
    <row r="1337" spans="1:3" x14ac:dyDescent="0.2">
      <c r="A1337" s="57"/>
      <c r="B1337" s="57"/>
      <c r="C1337" s="57"/>
    </row>
    <row r="1338" spans="1:3" x14ac:dyDescent="0.2">
      <c r="A1338" s="57"/>
      <c r="B1338" s="57"/>
      <c r="C1338" s="57"/>
    </row>
    <row r="1339" spans="1:3" x14ac:dyDescent="0.2">
      <c r="A1339" s="57"/>
      <c r="B1339" s="57"/>
      <c r="C1339" s="57"/>
    </row>
    <row r="1340" spans="1:3" x14ac:dyDescent="0.2">
      <c r="A1340" s="57"/>
      <c r="B1340" s="57"/>
      <c r="C1340" s="57"/>
    </row>
    <row r="1341" spans="1:3" x14ac:dyDescent="0.2">
      <c r="A1341" s="57"/>
      <c r="B1341" s="57"/>
      <c r="C1341" s="57"/>
    </row>
    <row r="1342" spans="1:3" x14ac:dyDescent="0.2">
      <c r="A1342" s="57"/>
      <c r="B1342" s="57"/>
      <c r="C1342" s="57"/>
    </row>
    <row r="1343" spans="1:3" x14ac:dyDescent="0.2">
      <c r="A1343" s="57"/>
      <c r="B1343" s="57"/>
      <c r="C1343" s="57"/>
    </row>
    <row r="1344" spans="1:3" x14ac:dyDescent="0.2">
      <c r="A1344" s="57"/>
      <c r="B1344" s="57"/>
      <c r="C1344" s="57"/>
    </row>
    <row r="1345" spans="1:3" x14ac:dyDescent="0.2">
      <c r="A1345" s="57"/>
      <c r="B1345" s="57"/>
      <c r="C1345" s="57"/>
    </row>
    <row r="1346" spans="1:3" x14ac:dyDescent="0.2">
      <c r="A1346" s="57"/>
      <c r="B1346" s="57"/>
      <c r="C1346" s="57"/>
    </row>
    <row r="1347" spans="1:3" x14ac:dyDescent="0.2">
      <c r="A1347" s="57"/>
      <c r="B1347" s="57"/>
      <c r="C1347" s="57"/>
    </row>
    <row r="1348" spans="1:3" x14ac:dyDescent="0.2">
      <c r="A1348" s="57"/>
      <c r="B1348" s="57"/>
      <c r="C1348" s="57"/>
    </row>
    <row r="1349" spans="1:3" x14ac:dyDescent="0.2">
      <c r="A1349" s="57"/>
      <c r="B1349" s="57"/>
      <c r="C1349" s="57"/>
    </row>
    <row r="1350" spans="1:3" x14ac:dyDescent="0.2">
      <c r="A1350" s="57"/>
      <c r="B1350" s="57"/>
      <c r="C1350" s="57"/>
    </row>
    <row r="1351" spans="1:3" x14ac:dyDescent="0.2">
      <c r="A1351" s="57"/>
      <c r="B1351" s="57"/>
      <c r="C1351" s="57"/>
    </row>
    <row r="1352" spans="1:3" x14ac:dyDescent="0.2">
      <c r="A1352" s="57"/>
      <c r="B1352" s="57"/>
      <c r="C1352" s="57"/>
    </row>
    <row r="1353" spans="1:3" x14ac:dyDescent="0.2">
      <c r="A1353" s="57"/>
      <c r="B1353" s="57"/>
      <c r="C1353" s="57"/>
    </row>
    <row r="1354" spans="1:3" x14ac:dyDescent="0.2">
      <c r="A1354" s="57"/>
      <c r="B1354" s="57"/>
      <c r="C1354" s="57"/>
    </row>
    <row r="1355" spans="1:3" x14ac:dyDescent="0.2">
      <c r="A1355" s="57"/>
      <c r="B1355" s="57"/>
      <c r="C1355" s="57"/>
    </row>
    <row r="1356" spans="1:3" x14ac:dyDescent="0.2">
      <c r="A1356" s="57"/>
      <c r="B1356" s="57"/>
      <c r="C1356" s="57"/>
    </row>
    <row r="1357" spans="1:3" x14ac:dyDescent="0.2">
      <c r="A1357" s="57"/>
      <c r="B1357" s="57"/>
      <c r="C1357" s="57"/>
    </row>
    <row r="1358" spans="1:3" x14ac:dyDescent="0.2">
      <c r="A1358" s="57"/>
      <c r="B1358" s="57"/>
      <c r="C1358" s="57"/>
    </row>
    <row r="1359" spans="1:3" x14ac:dyDescent="0.2">
      <c r="A1359" s="57"/>
      <c r="B1359" s="57"/>
      <c r="C1359" s="57"/>
    </row>
    <row r="1360" spans="1:3" x14ac:dyDescent="0.2">
      <c r="A1360" s="57"/>
      <c r="B1360" s="57"/>
      <c r="C1360" s="57"/>
    </row>
    <row r="1361" spans="1:3" x14ac:dyDescent="0.2">
      <c r="A1361" s="57"/>
      <c r="B1361" s="57"/>
      <c r="C1361" s="57"/>
    </row>
    <row r="1362" spans="1:3" x14ac:dyDescent="0.2">
      <c r="A1362" s="57"/>
      <c r="B1362" s="57"/>
      <c r="C1362" s="57"/>
    </row>
    <row r="1363" spans="1:3" x14ac:dyDescent="0.2">
      <c r="A1363" s="57"/>
      <c r="B1363" s="57"/>
      <c r="C1363" s="57"/>
    </row>
    <row r="1364" spans="1:3" x14ac:dyDescent="0.2">
      <c r="A1364" s="57"/>
      <c r="B1364" s="57"/>
      <c r="C1364" s="57"/>
    </row>
    <row r="1365" spans="1:3" x14ac:dyDescent="0.2">
      <c r="A1365" s="57"/>
      <c r="B1365" s="57"/>
      <c r="C1365" s="57"/>
    </row>
    <row r="1366" spans="1:3" x14ac:dyDescent="0.2">
      <c r="A1366" s="57"/>
      <c r="B1366" s="57"/>
      <c r="C1366" s="57"/>
    </row>
    <row r="1367" spans="1:3" x14ac:dyDescent="0.2">
      <c r="A1367" s="57"/>
      <c r="B1367" s="57"/>
      <c r="C1367" s="57"/>
    </row>
    <row r="1368" spans="1:3" x14ac:dyDescent="0.2">
      <c r="A1368" s="57"/>
      <c r="B1368" s="57"/>
      <c r="C1368" s="57"/>
    </row>
    <row r="1369" spans="1:3" x14ac:dyDescent="0.2">
      <c r="A1369" s="57"/>
      <c r="B1369" s="57"/>
      <c r="C1369" s="57"/>
    </row>
    <row r="1370" spans="1:3" x14ac:dyDescent="0.2">
      <c r="A1370" s="57"/>
      <c r="B1370" s="57"/>
      <c r="C1370" s="57"/>
    </row>
    <row r="1371" spans="1:3" x14ac:dyDescent="0.2">
      <c r="A1371" s="40"/>
      <c r="B1371" s="40"/>
      <c r="C1371" s="40"/>
    </row>
    <row r="1372" spans="1:3" x14ac:dyDescent="0.2">
      <c r="A1372" s="40"/>
      <c r="B1372" s="40"/>
      <c r="C1372" s="40"/>
    </row>
    <row r="1373" spans="1:3" x14ac:dyDescent="0.2">
      <c r="A1373" s="40"/>
      <c r="B1373" s="40"/>
      <c r="C1373" s="40"/>
    </row>
    <row r="1374" spans="1:3" x14ac:dyDescent="0.2">
      <c r="A1374" s="40"/>
      <c r="B1374" s="40"/>
      <c r="C1374" s="40"/>
    </row>
    <row r="1375" spans="1:3" x14ac:dyDescent="0.2">
      <c r="A1375" s="40"/>
      <c r="B1375" s="40"/>
      <c r="C1375" s="40"/>
    </row>
    <row r="1376" spans="1:3" x14ac:dyDescent="0.2">
      <c r="A1376" s="40"/>
      <c r="B1376" s="40"/>
      <c r="C1376" s="40"/>
    </row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  <row r="7972" s="40" customFormat="1" x14ac:dyDescent="0.2"/>
    <row r="7973" s="40" customFormat="1" x14ac:dyDescent="0.2"/>
    <row r="7974" s="40" customFormat="1" x14ac:dyDescent="0.2"/>
    <row r="7975" s="40" customFormat="1" x14ac:dyDescent="0.2"/>
    <row r="7976" s="40" customFormat="1" x14ac:dyDescent="0.2"/>
    <row r="7977" s="40" customFormat="1" x14ac:dyDescent="0.2"/>
    <row r="7978" s="40" customFormat="1" x14ac:dyDescent="0.2"/>
    <row r="7979" s="40" customFormat="1" x14ac:dyDescent="0.2"/>
    <row r="7980" s="40" customFormat="1" x14ac:dyDescent="0.2"/>
    <row r="7981" s="40" customFormat="1" x14ac:dyDescent="0.2"/>
    <row r="7982" s="40" customFormat="1" x14ac:dyDescent="0.2"/>
    <row r="7983" s="40" customFormat="1" x14ac:dyDescent="0.2"/>
    <row r="7984" s="40" customFormat="1" x14ac:dyDescent="0.2"/>
    <row r="7985" s="40" customFormat="1" x14ac:dyDescent="0.2"/>
    <row r="7986" s="40" customFormat="1" x14ac:dyDescent="0.2"/>
    <row r="7987" s="40" customFormat="1" x14ac:dyDescent="0.2"/>
    <row r="7988" s="40" customFormat="1" x14ac:dyDescent="0.2"/>
    <row r="7989" s="40" customFormat="1" x14ac:dyDescent="0.2"/>
    <row r="7990" s="40" customFormat="1" x14ac:dyDescent="0.2"/>
    <row r="7991" s="40" customFormat="1" x14ac:dyDescent="0.2"/>
    <row r="7992" s="40" customFormat="1" x14ac:dyDescent="0.2"/>
    <row r="7993" s="40" customFormat="1" x14ac:dyDescent="0.2"/>
    <row r="7994" s="40" customFormat="1" x14ac:dyDescent="0.2"/>
    <row r="7995" s="40" customFormat="1" x14ac:dyDescent="0.2"/>
    <row r="7996" s="40" customFormat="1" x14ac:dyDescent="0.2"/>
    <row r="7997" s="40" customFormat="1" x14ac:dyDescent="0.2"/>
    <row r="7998" s="40" customFormat="1" x14ac:dyDescent="0.2"/>
    <row r="7999" s="40" customFormat="1" x14ac:dyDescent="0.2"/>
    <row r="8000" s="40" customFormat="1" x14ac:dyDescent="0.2"/>
    <row r="8001" s="40" customFormat="1" x14ac:dyDescent="0.2"/>
    <row r="8002" s="40" customFormat="1" x14ac:dyDescent="0.2"/>
    <row r="8003" s="40" customFormat="1" x14ac:dyDescent="0.2"/>
    <row r="8004" s="40" customFormat="1" x14ac:dyDescent="0.2"/>
    <row r="8005" s="40" customFormat="1" x14ac:dyDescent="0.2"/>
    <row r="8006" s="40" customFormat="1" x14ac:dyDescent="0.2"/>
    <row r="8007" s="40" customFormat="1" x14ac:dyDescent="0.2"/>
    <row r="8008" s="40" customFormat="1" x14ac:dyDescent="0.2"/>
    <row r="8009" s="40" customFormat="1" x14ac:dyDescent="0.2"/>
    <row r="8010" s="40" customFormat="1" x14ac:dyDescent="0.2"/>
    <row r="8011" s="40" customFormat="1" x14ac:dyDescent="0.2"/>
    <row r="8012" s="40" customFormat="1" x14ac:dyDescent="0.2"/>
    <row r="8013" s="40" customFormat="1" x14ac:dyDescent="0.2"/>
    <row r="8014" s="40" customFormat="1" x14ac:dyDescent="0.2"/>
    <row r="8015" s="40" customFormat="1" x14ac:dyDescent="0.2"/>
    <row r="8016" s="40" customFormat="1" x14ac:dyDescent="0.2"/>
    <row r="8017" s="40" customFormat="1" x14ac:dyDescent="0.2"/>
    <row r="8018" s="40" customFormat="1" x14ac:dyDescent="0.2"/>
    <row r="8019" s="40" customFormat="1" x14ac:dyDescent="0.2"/>
    <row r="8020" s="40" customFormat="1" x14ac:dyDescent="0.2"/>
    <row r="8021" s="40" customFormat="1" x14ac:dyDescent="0.2"/>
    <row r="8022" s="40" customFormat="1" x14ac:dyDescent="0.2"/>
    <row r="8023" s="40" customFormat="1" x14ac:dyDescent="0.2"/>
    <row r="8024" s="40" customFormat="1" x14ac:dyDescent="0.2"/>
    <row r="8025" s="40" customFormat="1" x14ac:dyDescent="0.2"/>
    <row r="8026" s="40" customFormat="1" x14ac:dyDescent="0.2"/>
    <row r="8027" s="40" customFormat="1" x14ac:dyDescent="0.2"/>
    <row r="8028" s="40" customFormat="1" x14ac:dyDescent="0.2"/>
    <row r="8029" s="40" customFormat="1" x14ac:dyDescent="0.2"/>
    <row r="8030" s="40" customFormat="1" x14ac:dyDescent="0.2"/>
    <row r="8031" s="40" customFormat="1" x14ac:dyDescent="0.2"/>
    <row r="8032" s="40" customFormat="1" x14ac:dyDescent="0.2"/>
    <row r="8033" s="40" customFormat="1" x14ac:dyDescent="0.2"/>
    <row r="8034" s="40" customFormat="1" x14ac:dyDescent="0.2"/>
    <row r="8035" s="40" customFormat="1" x14ac:dyDescent="0.2"/>
    <row r="8036" s="40" customFormat="1" x14ac:dyDescent="0.2"/>
    <row r="8037" s="40" customFormat="1" x14ac:dyDescent="0.2"/>
    <row r="8038" s="40" customFormat="1" x14ac:dyDescent="0.2"/>
    <row r="8039" s="40" customFormat="1" x14ac:dyDescent="0.2"/>
    <row r="8040" s="40" customFormat="1" x14ac:dyDescent="0.2"/>
    <row r="8041" s="40" customFormat="1" x14ac:dyDescent="0.2"/>
    <row r="8042" s="40" customFormat="1" x14ac:dyDescent="0.2"/>
    <row r="8043" s="40" customFormat="1" x14ac:dyDescent="0.2"/>
    <row r="8044" s="40" customFormat="1" x14ac:dyDescent="0.2"/>
    <row r="8045" s="40" customFormat="1" x14ac:dyDescent="0.2"/>
    <row r="8046" s="40" customFormat="1" x14ac:dyDescent="0.2"/>
    <row r="8047" s="40" customFormat="1" x14ac:dyDescent="0.2"/>
    <row r="8048" s="40" customFormat="1" x14ac:dyDescent="0.2"/>
    <row r="804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26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6</vt:i4>
      </vt:variant>
    </vt:vector>
  </HeadingPairs>
  <TitlesOfParts>
    <vt:vector size="13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'Račun financiranja'!Podrucje_ispisa</vt:lpstr>
      <vt:lpstr>'Rashodi prema funkcijskoj k '!Podrucje_ispisa</vt:lpstr>
      <vt:lpstr>'Rashodi prema izvorima finan'!Podrucje_ispisa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Mihaela Čuljak</cp:lastModifiedBy>
  <cp:lastPrinted>2024-07-17T09:02:52Z</cp:lastPrinted>
  <dcterms:created xsi:type="dcterms:W3CDTF">2022-08-12T12:51:27Z</dcterms:created>
  <dcterms:modified xsi:type="dcterms:W3CDTF">2024-07-21T10:15:42Z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