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E302" i="9"/>
  <c r="B302" i="9" s="1"/>
  <c r="H301" i="9"/>
  <c r="G301" i="9"/>
  <c r="F301" i="9"/>
  <c r="H300" i="9"/>
  <c r="E300" i="9" s="1"/>
  <c r="B300" i="9" s="1"/>
  <c r="G300" i="9"/>
  <c r="F300" i="9"/>
  <c r="H299" i="9"/>
  <c r="E299" i="9" s="1"/>
  <c r="B299" i="9" s="1"/>
  <c r="G299" i="9"/>
  <c r="F299" i="9"/>
  <c r="H298" i="9"/>
  <c r="G298" i="9"/>
  <c r="F298" i="9"/>
  <c r="H297" i="9"/>
  <c r="E297" i="9" s="1"/>
  <c r="B297" i="9" s="1"/>
  <c r="G297" i="9"/>
  <c r="F297" i="9"/>
  <c r="H296" i="9"/>
  <c r="E296" i="9" s="1"/>
  <c r="B296" i="9" s="1"/>
  <c r="G296" i="9"/>
  <c r="F296" i="9"/>
  <c r="H295" i="9"/>
  <c r="E295" i="9" s="1"/>
  <c r="B295" i="9" s="1"/>
  <c r="G295" i="9"/>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G124" i="9"/>
  <c r="F124" i="9"/>
  <c r="E124" i="9"/>
  <c r="B124" i="9" s="1"/>
  <c r="H123" i="9"/>
  <c r="G123" i="9"/>
  <c r="F123" i="9"/>
  <c r="E123" i="9"/>
  <c r="B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G117" i="9"/>
  <c r="F117" i="9"/>
  <c r="E117" i="9"/>
  <c r="B117" i="9" s="1"/>
  <c r="H116" i="9"/>
  <c r="E116" i="9" s="1"/>
  <c r="B116" i="9" s="1"/>
  <c r="G116" i="9"/>
  <c r="F116" i="9"/>
  <c r="H115" i="9"/>
  <c r="G115" i="9"/>
  <c r="F115" i="9"/>
  <c r="E115" i="9"/>
  <c r="B115" i="9"/>
  <c r="H114" i="9"/>
  <c r="G114" i="9"/>
  <c r="F114" i="9"/>
  <c r="E114" i="9"/>
  <c r="B114" i="9" s="1"/>
  <c r="H113" i="9"/>
  <c r="G113" i="9"/>
  <c r="F113" i="9"/>
  <c r="E113" i="9"/>
  <c r="B113" i="9"/>
  <c r="H112" i="9"/>
  <c r="G112" i="9"/>
  <c r="F112" i="9"/>
  <c r="E112" i="9"/>
  <c r="B112" i="9" s="1"/>
  <c r="H111" i="9"/>
  <c r="G111" i="9"/>
  <c r="F111" i="9"/>
  <c r="E111" i="9"/>
  <c r="B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G101" i="9"/>
  <c r="F101" i="9"/>
  <c r="E101" i="9"/>
  <c r="B101" i="9" s="1"/>
  <c r="H100" i="9"/>
  <c r="G100" i="9"/>
  <c r="F100" i="9"/>
  <c r="E100" i="9"/>
  <c r="B100" i="9" s="1"/>
  <c r="H99" i="9"/>
  <c r="G99" i="9"/>
  <c r="F99" i="9"/>
  <c r="E99" i="9"/>
  <c r="B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G89" i="9"/>
  <c r="F89" i="9"/>
  <c r="E89" i="9"/>
  <c r="B89" i="9" s="1"/>
  <c r="H88" i="9"/>
  <c r="G88" i="9"/>
  <c r="F88" i="9"/>
  <c r="E88" i="9"/>
  <c r="B88" i="9" s="1"/>
  <c r="H87" i="9"/>
  <c r="G87" i="9"/>
  <c r="F87" i="9"/>
  <c r="E87" i="9"/>
  <c r="B87" i="9" s="1"/>
  <c r="H86" i="9"/>
  <c r="G86" i="9"/>
  <c r="F86" i="9"/>
  <c r="E86" i="9"/>
  <c r="B86" i="9"/>
  <c r="H85" i="9"/>
  <c r="G85" i="9"/>
  <c r="F85" i="9"/>
  <c r="E85" i="9"/>
  <c r="B85" i="9" s="1"/>
  <c r="H84" i="9"/>
  <c r="E84" i="9" s="1"/>
  <c r="B84" i="9" s="1"/>
  <c r="G84" i="9"/>
  <c r="F84" i="9"/>
  <c r="H83" i="9"/>
  <c r="G83" i="9"/>
  <c r="F83" i="9"/>
  <c r="E83" i="9"/>
  <c r="B83" i="9" s="1"/>
  <c r="H82" i="9"/>
  <c r="G82" i="9"/>
  <c r="F82" i="9"/>
  <c r="E82" i="9"/>
  <c r="B82" i="9" s="1"/>
  <c r="H81" i="9"/>
  <c r="G81" i="9"/>
  <c r="F81" i="9"/>
  <c r="E81" i="9"/>
  <c r="B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G65" i="9"/>
  <c r="F65" i="9"/>
  <c r="E65" i="9"/>
  <c r="B65" i="9"/>
  <c r="H64" i="9"/>
  <c r="G64" i="9"/>
  <c r="F64" i="9"/>
  <c r="E64" i="9"/>
  <c r="B64" i="9" s="1"/>
  <c r="H63" i="9"/>
  <c r="G63" i="9"/>
  <c r="F63" i="9"/>
  <c r="E63" i="9"/>
  <c r="B63" i="9"/>
  <c r="H62" i="9"/>
  <c r="G62" i="9"/>
  <c r="F62" i="9"/>
  <c r="E62" i="9"/>
  <c r="B62" i="9" s="1"/>
  <c r="H61" i="9"/>
  <c r="E61" i="9" s="1"/>
  <c r="B61" i="9" s="1"/>
  <c r="G61" i="9"/>
  <c r="F61" i="9"/>
  <c r="H60" i="9"/>
  <c r="G60" i="9"/>
  <c r="F60" i="9"/>
  <c r="E60" i="9"/>
  <c r="B60" i="9" s="1"/>
  <c r="H59" i="9"/>
  <c r="G59" i="9"/>
  <c r="F59" i="9"/>
  <c r="E59" i="9"/>
  <c r="B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G47" i="9"/>
  <c r="F47" i="9"/>
  <c r="E47" i="9"/>
  <c r="B47" i="9"/>
  <c r="H46" i="9"/>
  <c r="G46" i="9"/>
  <c r="F46" i="9"/>
  <c r="E46" i="9"/>
  <c r="B46" i="9" s="1"/>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G38" i="9"/>
  <c r="F38" i="9"/>
  <c r="E38" i="9"/>
  <c r="B38" i="9" s="1"/>
  <c r="H37" i="9"/>
  <c r="G37" i="9"/>
  <c r="F37" i="9"/>
  <c r="E37" i="9"/>
  <c r="B37" i="9" s="1"/>
  <c r="H36" i="9"/>
  <c r="G36" i="9"/>
  <c r="F36" i="9"/>
  <c r="E36" i="9"/>
  <c r="B36" i="9"/>
  <c r="H35" i="9"/>
  <c r="G35" i="9"/>
  <c r="F35" i="9"/>
  <c r="E35" i="9"/>
  <c r="B35" i="9" s="1"/>
  <c r="H34" i="9"/>
  <c r="E34" i="9" s="1"/>
  <c r="B34" i="9" s="1"/>
  <c r="G34" i="9"/>
  <c r="F34" i="9"/>
  <c r="H33" i="9"/>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G24" i="9"/>
  <c r="F24" i="9"/>
  <c r="E24" i="9"/>
  <c r="B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50" i="8"/>
  <c r="D49" i="8" s="1"/>
  <c r="D44" i="8"/>
  <c r="D43" i="8" s="1"/>
  <c r="D36" i="8"/>
  <c r="D26" i="8"/>
  <c r="D24" i="8" s="1"/>
  <c r="D18" i="8"/>
  <c r="D8" i="8"/>
  <c r="D6" i="8" s="1"/>
  <c r="C1481" i="1"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E68" i="5" s="1"/>
  <c r="I21" i="3"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F418" i="4" s="1"/>
  <c r="E417" i="4"/>
  <c r="D417" i="4"/>
  <c r="D644" i="4" s="1"/>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E6"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C1503" i="1"/>
  <c r="H1503" i="1" s="1"/>
  <c r="C1502" i="1"/>
  <c r="G1502" i="1" s="1"/>
  <c r="C1501" i="1"/>
  <c r="H1501" i="1" s="1"/>
  <c r="C1500" i="1"/>
  <c r="G1500" i="1" s="1"/>
  <c r="C1499" i="1"/>
  <c r="H1499"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G1485" i="1"/>
  <c r="C1485" i="1"/>
  <c r="H1485" i="1" s="1"/>
  <c r="C1484" i="1"/>
  <c r="G1484" i="1" s="1"/>
  <c r="C1483" i="1"/>
  <c r="H1483"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H1342" i="1"/>
  <c r="D1342" i="1"/>
  <c r="C1342" i="1"/>
  <c r="G1342" i="1" s="1"/>
  <c r="D1341" i="1"/>
  <c r="H1341" i="1" s="1"/>
  <c r="C1341" i="1"/>
  <c r="H1340" i="1"/>
  <c r="D1340" i="1"/>
  <c r="C1340" i="1"/>
  <c r="G1340" i="1" s="1"/>
  <c r="D1339" i="1"/>
  <c r="H1339" i="1" s="1"/>
  <c r="C1339" i="1"/>
  <c r="D1338" i="1"/>
  <c r="C1338" i="1"/>
  <c r="G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D1154" i="1"/>
  <c r="C1154" i="1"/>
  <c r="D1151" i="1"/>
  <c r="C1151" i="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D1027" i="1"/>
  <c r="C1027" i="1"/>
  <c r="H1027" i="1" s="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D1003" i="1"/>
  <c r="C1003" i="1"/>
  <c r="H1003" i="1" s="1"/>
  <c r="D1002" i="1"/>
  <c r="C1002" i="1"/>
  <c r="H1002" i="1" s="1"/>
  <c r="D1001" i="1"/>
  <c r="C1001" i="1"/>
  <c r="H1001" i="1" s="1"/>
  <c r="D1000" i="1"/>
  <c r="C1000" i="1"/>
  <c r="H1000" i="1" s="1"/>
  <c r="D999" i="1"/>
  <c r="C999" i="1"/>
  <c r="D998" i="1"/>
  <c r="C998" i="1"/>
  <c r="D997" i="1"/>
  <c r="C997" i="1"/>
  <c r="D996" i="1"/>
  <c r="C996" i="1"/>
  <c r="D995" i="1"/>
  <c r="C995" i="1"/>
  <c r="H995" i="1" s="1"/>
  <c r="D994" i="1"/>
  <c r="C994" i="1"/>
  <c r="H994" i="1" s="1"/>
  <c r="D993" i="1"/>
  <c r="C993" i="1"/>
  <c r="D992" i="1"/>
  <c r="C992" i="1"/>
  <c r="H992" i="1" s="1"/>
  <c r="D991" i="1"/>
  <c r="C991" i="1"/>
  <c r="C990" i="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D644" i="1"/>
  <c r="C644" i="1"/>
  <c r="H644" i="1" s="1"/>
  <c r="D643" i="1"/>
  <c r="C643" i="1"/>
  <c r="D642" i="1"/>
  <c r="C642" i="1"/>
  <c r="D641" i="1"/>
  <c r="C641" i="1"/>
  <c r="C638" i="1"/>
  <c r="C637" i="1"/>
  <c r="D632" i="1"/>
  <c r="C632" i="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G431" i="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G415" i="1"/>
  <c r="D415" i="1"/>
  <c r="C415" i="1"/>
  <c r="H415" i="1" s="1"/>
  <c r="D414" i="1"/>
  <c r="G413" i="1"/>
  <c r="D413" i="1"/>
  <c r="C413" i="1"/>
  <c r="H413" i="1" s="1"/>
  <c r="D412" i="1"/>
  <c r="C412" i="1"/>
  <c r="D411" i="1"/>
  <c r="G411" i="1" s="1"/>
  <c r="C411" i="1"/>
  <c r="D406" i="1"/>
  <c r="C406" i="1"/>
  <c r="H406" i="1" s="1"/>
  <c r="D405" i="1"/>
  <c r="C405" i="1"/>
  <c r="H405" i="1" s="1"/>
  <c r="D404" i="1"/>
  <c r="C404" i="1"/>
  <c r="D402" i="1"/>
  <c r="D401" i="1"/>
  <c r="C401" i="1"/>
  <c r="H401" i="1" s="1"/>
  <c r="D400" i="1"/>
  <c r="C400" i="1"/>
  <c r="H400" i="1" s="1"/>
  <c r="D399" i="1"/>
  <c r="C399" i="1"/>
  <c r="H399" i="1" s="1"/>
  <c r="D398" i="1"/>
  <c r="C398" i="1"/>
  <c r="H398" i="1" s="1"/>
  <c r="D397" i="1"/>
  <c r="C397" i="1"/>
  <c r="H397" i="1" s="1"/>
  <c r="D396" i="1"/>
  <c r="C396" i="1"/>
  <c r="H396" i="1" s="1"/>
  <c r="D395" i="1"/>
  <c r="C395" i="1"/>
  <c r="H395" i="1" s="1"/>
  <c r="G394" i="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G384" i="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H293" i="1" s="1"/>
  <c r="C293" i="1"/>
  <c r="G293" i="1" s="1"/>
  <c r="D292" i="1"/>
  <c r="H292" i="1" s="1"/>
  <c r="C292" i="1"/>
  <c r="G292" i="1" s="1"/>
  <c r="D291" i="1"/>
  <c r="H291" i="1" s="1"/>
  <c r="C291" i="1"/>
  <c r="G291" i="1" s="1"/>
  <c r="D290" i="1"/>
  <c r="H290" i="1" s="1"/>
  <c r="C290" i="1"/>
  <c r="G290" i="1" s="1"/>
  <c r="D289" i="1"/>
  <c r="H289" i="1" s="1"/>
  <c r="C289" i="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H257" i="1"/>
  <c r="D257" i="1"/>
  <c r="C257" i="1"/>
  <c r="G257" i="1" s="1"/>
  <c r="D256" i="1"/>
  <c r="H256" i="1" s="1"/>
  <c r="C256" i="1"/>
  <c r="G256" i="1" s="1"/>
  <c r="D255" i="1"/>
  <c r="H255" i="1" s="1"/>
  <c r="C255" i="1"/>
  <c r="G255" i="1" s="1"/>
  <c r="D254" i="1"/>
  <c r="H254" i="1" s="1"/>
  <c r="C254" i="1"/>
  <c r="G254" i="1" s="1"/>
  <c r="D253" i="1"/>
  <c r="H253" i="1" s="1"/>
  <c r="C253" i="1"/>
  <c r="G253" i="1" s="1"/>
  <c r="H252" i="1"/>
  <c r="D252" i="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D182" i="1"/>
  <c r="H182" i="1" s="1"/>
  <c r="C182" i="1"/>
  <c r="G182" i="1" s="1"/>
  <c r="D181" i="1"/>
  <c r="H181" i="1" s="1"/>
  <c r="C181" i="1"/>
  <c r="G181" i="1" s="1"/>
  <c r="D180" i="1"/>
  <c r="H180" i="1" s="1"/>
  <c r="C180" i="1"/>
  <c r="D179" i="1"/>
  <c r="H179" i="1" s="1"/>
  <c r="C179" i="1"/>
  <c r="D178" i="1"/>
  <c r="H178" i="1" s="1"/>
  <c r="C178" i="1"/>
  <c r="G178" i="1" s="1"/>
  <c r="D177" i="1"/>
  <c r="H177" i="1" s="1"/>
  <c r="C177" i="1"/>
  <c r="D176" i="1"/>
  <c r="H176" i="1" s="1"/>
  <c r="C176" i="1"/>
  <c r="D175" i="1"/>
  <c r="H175" i="1" s="1"/>
  <c r="C175" i="1"/>
  <c r="D174" i="1"/>
  <c r="H174" i="1" s="1"/>
  <c r="C174" i="1"/>
  <c r="D173" i="1"/>
  <c r="H173" i="1" s="1"/>
  <c r="C173" i="1"/>
  <c r="D172" i="1"/>
  <c r="H172" i="1" s="1"/>
  <c r="C172" i="1"/>
  <c r="G172" i="1" s="1"/>
  <c r="D171" i="1"/>
  <c r="H171" i="1" s="1"/>
  <c r="C171" i="1"/>
  <c r="G171" i="1" s="1"/>
  <c r="D170" i="1"/>
  <c r="H170" i="1" s="1"/>
  <c r="C170" i="1"/>
  <c r="D169" i="1"/>
  <c r="H169" i="1" s="1"/>
  <c r="C169" i="1"/>
  <c r="G169" i="1" s="1"/>
  <c r="D168" i="1"/>
  <c r="H168" i="1" s="1"/>
  <c r="C168" i="1"/>
  <c r="H167" i="1"/>
  <c r="D167" i="1"/>
  <c r="C167" i="1"/>
  <c r="G167" i="1" s="1"/>
  <c r="D166" i="1"/>
  <c r="H166" i="1" s="1"/>
  <c r="C166" i="1"/>
  <c r="D165" i="1"/>
  <c r="H165" i="1" s="1"/>
  <c r="C165" i="1"/>
  <c r="D164" i="1"/>
  <c r="H164" i="1" s="1"/>
  <c r="C164" i="1"/>
  <c r="G164" i="1" s="1"/>
  <c r="D163" i="1"/>
  <c r="H163" i="1" s="1"/>
  <c r="C163" i="1"/>
  <c r="D162" i="1"/>
  <c r="H162" i="1" s="1"/>
  <c r="C162" i="1"/>
  <c r="G162" i="1" s="1"/>
  <c r="D161" i="1"/>
  <c r="H161" i="1" s="1"/>
  <c r="C161" i="1"/>
  <c r="D160" i="1"/>
  <c r="H160" i="1" s="1"/>
  <c r="C160" i="1"/>
  <c r="C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D151" i="1"/>
  <c r="H151" i="1" s="1"/>
  <c r="C151" i="1"/>
  <c r="G151" i="1" s="1"/>
  <c r="D150" i="1"/>
  <c r="H150" i="1" s="1"/>
  <c r="C150" i="1"/>
  <c r="D149" i="1"/>
  <c r="H149" i="1" s="1"/>
  <c r="C149" i="1"/>
  <c r="D148" i="1"/>
  <c r="H148" i="1" s="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H133" i="1"/>
  <c r="D133" i="1"/>
  <c r="C133" i="1"/>
  <c r="G133" i="1" s="1"/>
  <c r="D132" i="1"/>
  <c r="H132" i="1" s="1"/>
  <c r="C132" i="1"/>
  <c r="G132" i="1" s="1"/>
  <c r="D131" i="1"/>
  <c r="H131" i="1" s="1"/>
  <c r="C131" i="1"/>
  <c r="D130" i="1"/>
  <c r="H130" i="1" s="1"/>
  <c r="C130" i="1"/>
  <c r="H129" i="1"/>
  <c r="D129" i="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D122" i="1"/>
  <c r="H122" i="1" s="1"/>
  <c r="C122" i="1"/>
  <c r="G122" i="1" s="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H80" i="1"/>
  <c r="D80" i="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H59" i="1"/>
  <c r="D59" i="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H42" i="1"/>
  <c r="D42" i="1"/>
  <c r="C42" i="1"/>
  <c r="G42" i="1" s="1"/>
  <c r="D41" i="1"/>
  <c r="H41" i="1" s="1"/>
  <c r="C41" i="1"/>
  <c r="G41" i="1" s="1"/>
  <c r="D40" i="1"/>
  <c r="H40" i="1" s="1"/>
  <c r="C40" i="1"/>
  <c r="G40" i="1" s="1"/>
  <c r="H39" i="1"/>
  <c r="D39" i="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H32" i="1"/>
  <c r="D32" i="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H16" i="1"/>
  <c r="D16" i="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E286" i="9" l="1"/>
  <c r="B286" i="9" s="1"/>
  <c r="H1436" i="1"/>
  <c r="H1241" i="1"/>
  <c r="H1576" i="1"/>
  <c r="H1578" i="1"/>
  <c r="G1499" i="1"/>
  <c r="G1503" i="1"/>
  <c r="G1501" i="1"/>
  <c r="G1491" i="1"/>
  <c r="G1483" i="1"/>
  <c r="H1481" i="1"/>
  <c r="G1481" i="1"/>
  <c r="H1236" i="1"/>
  <c r="H1237" i="1"/>
  <c r="E237" i="5"/>
  <c r="H1217" i="1"/>
  <c r="H1154" i="1"/>
  <c r="H1165" i="1"/>
  <c r="H1156" i="1"/>
  <c r="H1155" i="1"/>
  <c r="H1148" i="1"/>
  <c r="H1151" i="1"/>
  <c r="E291" i="9"/>
  <c r="B291" i="9" s="1"/>
  <c r="H1064" i="1"/>
  <c r="H1033" i="1"/>
  <c r="H1030" i="1"/>
  <c r="H1032" i="1"/>
  <c r="H1028" i="1"/>
  <c r="H1023" i="1"/>
  <c r="H1025" i="1"/>
  <c r="H1006" i="1"/>
  <c r="H999" i="1"/>
  <c r="H997" i="1"/>
  <c r="H998" i="1"/>
  <c r="E12" i="5"/>
  <c r="F12" i="5" s="1"/>
  <c r="F19" i="5"/>
  <c r="H996" i="1"/>
  <c r="H991" i="1"/>
  <c r="H993" i="1"/>
  <c r="F13" i="5"/>
  <c r="G288" i="1"/>
  <c r="H404" i="1"/>
  <c r="H411" i="1"/>
  <c r="H632" i="1"/>
  <c r="H637" i="1"/>
  <c r="H649" i="1"/>
  <c r="H643" i="1"/>
  <c r="F652" i="4"/>
  <c r="H642" i="1"/>
  <c r="H645" i="1"/>
  <c r="H641" i="1"/>
  <c r="H412" i="1"/>
  <c r="E644" i="4"/>
  <c r="D638" i="1" s="1"/>
  <c r="G289" i="1"/>
  <c r="H638" i="1"/>
  <c r="F196" i="4"/>
  <c r="E196" i="4"/>
  <c r="D192" i="1" s="1"/>
  <c r="H192" i="1" s="1"/>
  <c r="F210" i="4"/>
  <c r="G192" i="1"/>
  <c r="G206" i="1"/>
  <c r="G207" i="1"/>
  <c r="G183" i="1"/>
  <c r="F221" i="9"/>
  <c r="B221" i="9" s="1"/>
  <c r="G180" i="1"/>
  <c r="G179" i="1"/>
  <c r="F177" i="4"/>
  <c r="F219" i="9"/>
  <c r="B219" i="9" s="1"/>
  <c r="G177" i="1"/>
  <c r="G176" i="1"/>
  <c r="G175" i="1"/>
  <c r="G173" i="1"/>
  <c r="G174" i="1"/>
  <c r="G170" i="1"/>
  <c r="G168" i="1"/>
  <c r="G165" i="1"/>
  <c r="G166" i="1"/>
  <c r="F169" i="4"/>
  <c r="G163" i="1"/>
  <c r="E151" i="4"/>
  <c r="D147" i="1" s="1"/>
  <c r="F163" i="4"/>
  <c r="G159" i="1"/>
  <c r="G160" i="1"/>
  <c r="G161" i="1"/>
  <c r="G152" i="1"/>
  <c r="G148" i="1"/>
  <c r="G149" i="1"/>
  <c r="G150" i="1"/>
  <c r="G130" i="1"/>
  <c r="G131" i="1"/>
  <c r="G120" i="1"/>
  <c r="G121" i="1"/>
  <c r="G123" i="1"/>
  <c r="F125" i="4"/>
  <c r="E33" i="9"/>
  <c r="B33" i="9" s="1"/>
  <c r="E287" i="9"/>
  <c r="B287" i="9" s="1"/>
  <c r="E294" i="9"/>
  <c r="B294" i="9" s="1"/>
  <c r="E27" i="9"/>
  <c r="B27" i="9" s="1"/>
  <c r="F215" i="9"/>
  <c r="F217" i="9"/>
  <c r="B217" i="9" s="1"/>
  <c r="E288" i="9"/>
  <c r="B288" i="9" s="1"/>
  <c r="E298" i="9"/>
  <c r="B298" i="9" s="1"/>
  <c r="E32" i="9"/>
  <c r="B32" i="9" s="1"/>
  <c r="E293" i="9"/>
  <c r="B293" i="9" s="1"/>
  <c r="E301" i="9"/>
  <c r="B301" i="9" s="1"/>
  <c r="G308" i="1"/>
  <c r="G312" i="1"/>
  <c r="G316" i="1"/>
  <c r="G320" i="1"/>
  <c r="G322" i="1"/>
  <c r="G326" i="1"/>
  <c r="G330" i="1"/>
  <c r="G334" i="1"/>
  <c r="G338" i="1"/>
  <c r="G342" i="1"/>
  <c r="G344" i="1"/>
  <c r="G350" i="1"/>
  <c r="G352" i="1"/>
  <c r="G362" i="1"/>
  <c r="G366" i="1"/>
  <c r="G370" i="1"/>
  <c r="G372" i="1"/>
  <c r="G376" i="1"/>
  <c r="G380" i="1"/>
  <c r="G382" i="1"/>
  <c r="G392" i="1"/>
  <c r="G398" i="1"/>
  <c r="G405" i="1"/>
  <c r="G419" i="1"/>
  <c r="G421" i="1"/>
  <c r="G427" i="1"/>
  <c r="G429"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H557" i="1"/>
  <c r="G557" i="1"/>
  <c r="G310" i="1"/>
  <c r="G314" i="1"/>
  <c r="G318" i="1"/>
  <c r="G324" i="1"/>
  <c r="G328" i="1"/>
  <c r="G332" i="1"/>
  <c r="G336" i="1"/>
  <c r="G340" i="1"/>
  <c r="G348" i="1"/>
  <c r="G354" i="1"/>
  <c r="G356" i="1"/>
  <c r="G360" i="1"/>
  <c r="G364" i="1"/>
  <c r="G368" i="1"/>
  <c r="G374" i="1"/>
  <c r="G378" i="1"/>
  <c r="G386" i="1"/>
  <c r="G388" i="1"/>
  <c r="G390" i="1"/>
  <c r="G396" i="1"/>
  <c r="G400" i="1"/>
  <c r="G417" i="1"/>
  <c r="G423" i="1"/>
  <c r="G425" i="1"/>
  <c r="H307"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H1004" i="1"/>
  <c r="G1004"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H1338" i="1"/>
  <c r="H1299" i="1"/>
  <c r="G1339" i="1"/>
  <c r="G1341" i="1"/>
  <c r="G1443" i="1"/>
  <c r="H1443" i="1"/>
  <c r="G1444" i="1"/>
  <c r="H1444" i="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2" i="1"/>
  <c r="H1484" i="1"/>
  <c r="H1486" i="1"/>
  <c r="H1488" i="1"/>
  <c r="H1490" i="1"/>
  <c r="H1492" i="1"/>
  <c r="H1494" i="1"/>
  <c r="H1496" i="1"/>
  <c r="H1498" i="1"/>
  <c r="H1500" i="1"/>
  <c r="H1502" i="1"/>
  <c r="H1504" i="1"/>
  <c r="H1506" i="1"/>
  <c r="H1508" i="1"/>
  <c r="H1510" i="1"/>
  <c r="I17" i="3"/>
  <c r="H20" i="3"/>
  <c r="H1439" i="1"/>
  <c r="I1439" i="1" s="1"/>
  <c r="H1440" i="1"/>
  <c r="I1440" i="1" s="1"/>
  <c r="H1441" i="1"/>
  <c r="I1441" i="1" s="1"/>
  <c r="H1442" i="1"/>
  <c r="I1442" i="1" s="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I16" i="3"/>
  <c r="E412" i="4"/>
  <c r="F133" i="4"/>
  <c r="D6" i="4"/>
  <c r="F298" i="4"/>
  <c r="E408" i="4"/>
  <c r="D403" i="1" s="1"/>
  <c r="E636" i="4"/>
  <c r="D630" i="1" s="1"/>
  <c r="F69" i="5"/>
  <c r="F134" i="4"/>
  <c r="F140" i="4"/>
  <c r="H21" i="9"/>
  <c r="G21" i="9"/>
  <c r="F152" i="4"/>
  <c r="F164" i="4"/>
  <c r="F216" i="4"/>
  <c r="F299" i="4"/>
  <c r="D351" i="4"/>
  <c r="D363" i="4"/>
  <c r="F397" i="4"/>
  <c r="F417" i="4"/>
  <c r="D472" i="4"/>
  <c r="D420" i="4" s="1"/>
  <c r="D484" i="4"/>
  <c r="D528" i="4"/>
  <c r="D580" i="4"/>
  <c r="F8" i="5"/>
  <c r="F70" i="5"/>
  <c r="F88" i="5"/>
  <c r="F135" i="5"/>
  <c r="G308" i="9"/>
  <c r="E308" i="9" s="1"/>
  <c r="B308" i="9" s="1"/>
  <c r="F177" i="5"/>
  <c r="D176" i="5"/>
  <c r="G1445" i="1"/>
  <c r="D151" i="4"/>
  <c r="F416" i="4"/>
  <c r="F603" i="4"/>
  <c r="F149" i="5"/>
  <c r="F180" i="5"/>
  <c r="E310" i="9"/>
  <c r="B310" i="9" s="1"/>
  <c r="F190" i="5"/>
  <c r="E311" i="9"/>
  <c r="B311" i="9" s="1"/>
  <c r="F206" i="5"/>
  <c r="F238" i="5"/>
  <c r="F246" i="5"/>
  <c r="F5" i="6"/>
  <c r="D35" i="6"/>
  <c r="D129" i="6"/>
  <c r="D141"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D146" i="5"/>
  <c r="E176" i="5"/>
  <c r="B316" i="9"/>
  <c r="E315" i="9"/>
  <c r="I10" i="3" s="1"/>
  <c r="D42" i="8"/>
  <c r="G313" i="9" s="1"/>
  <c r="E313" i="9" s="1"/>
  <c r="B215" i="9"/>
  <c r="B223" i="9"/>
  <c r="B225" i="9"/>
  <c r="B227" i="9"/>
  <c r="B229" i="9"/>
  <c r="B231" i="9"/>
  <c r="B233" i="9"/>
  <c r="B235" i="9"/>
  <c r="B237" i="9"/>
  <c r="B239" i="9"/>
  <c r="B241" i="9"/>
  <c r="B243" i="9"/>
  <c r="B245" i="9"/>
  <c r="B247" i="9"/>
  <c r="B249" i="9"/>
  <c r="B251" i="9"/>
  <c r="B253" i="9"/>
  <c r="B255" i="9"/>
  <c r="B257" i="9"/>
  <c r="B259" i="9"/>
  <c r="B261" i="9"/>
  <c r="I23" i="3" l="1"/>
  <c r="D1214" i="1"/>
  <c r="F237" i="5"/>
  <c r="E7" i="5"/>
  <c r="D990" i="1"/>
  <c r="F213" i="9"/>
  <c r="B213" i="9" s="1"/>
  <c r="F644" i="4"/>
  <c r="E289" i="4"/>
  <c r="E290" i="4" s="1"/>
  <c r="D286" i="1" s="1"/>
  <c r="E21" i="9"/>
  <c r="B21" i="9" s="1"/>
  <c r="B313" i="9"/>
  <c r="D635" i="4"/>
  <c r="F420" i="4"/>
  <c r="C414" i="1"/>
  <c r="F146" i="5"/>
  <c r="C1124" i="1"/>
  <c r="B192" i="9"/>
  <c r="F129" i="6"/>
  <c r="C1423" i="1"/>
  <c r="F580" i="4"/>
  <c r="C574" i="1"/>
  <c r="F484" i="4"/>
  <c r="C478" i="1"/>
  <c r="D350" i="4"/>
  <c r="F351" i="4"/>
  <c r="C346" i="1"/>
  <c r="I1479" i="1"/>
  <c r="I1477" i="1"/>
  <c r="I1460" i="1"/>
  <c r="I1458" i="1"/>
  <c r="I1456" i="1"/>
  <c r="I1451" i="1"/>
  <c r="I1449" i="1"/>
  <c r="I1447" i="1"/>
  <c r="I1473" i="1"/>
  <c r="I1471" i="1"/>
  <c r="I1468" i="1"/>
  <c r="I1466" i="1"/>
  <c r="I1464" i="1"/>
  <c r="I1462" i="1"/>
  <c r="I1444" i="1"/>
  <c r="I1443" i="1"/>
  <c r="K1451" i="9"/>
  <c r="G314" i="9"/>
  <c r="E314" i="9" s="1"/>
  <c r="B314" i="9" s="1"/>
  <c r="I34" i="3"/>
  <c r="C1517" i="1"/>
  <c r="E175" i="5"/>
  <c r="D1152" i="1" s="1"/>
  <c r="I22" i="3"/>
  <c r="D1153" i="1"/>
  <c r="H19" i="9"/>
  <c r="E19" i="9" s="1"/>
  <c r="B19" i="9" s="1"/>
  <c r="E165" i="9"/>
  <c r="B165" i="9" s="1"/>
  <c r="F141" i="6"/>
  <c r="H28" i="3"/>
  <c r="C1435" i="1"/>
  <c r="F35" i="6"/>
  <c r="H25" i="3"/>
  <c r="C1329" i="1"/>
  <c r="G318" i="9"/>
  <c r="E318" i="9" s="1"/>
  <c r="D289" i="4"/>
  <c r="F151" i="4"/>
  <c r="H17" i="3"/>
  <c r="C147" i="1"/>
  <c r="D175" i="5"/>
  <c r="F176" i="5"/>
  <c r="H22" i="3"/>
  <c r="C1153" i="1"/>
  <c r="D636" i="4"/>
  <c r="F528" i="4"/>
  <c r="C522" i="1"/>
  <c r="F472" i="4"/>
  <c r="C466" i="1"/>
  <c r="F363" i="4"/>
  <c r="C358" i="1"/>
  <c r="D68" i="5"/>
  <c r="D412" i="4"/>
  <c r="D290" i="4"/>
  <c r="F6" i="4"/>
  <c r="H16" i="3"/>
  <c r="C2" i="1"/>
  <c r="E639" i="4"/>
  <c r="D407" i="1"/>
  <c r="E413" i="4"/>
  <c r="G1214" i="1" l="1"/>
  <c r="H1214" i="1"/>
  <c r="D985" i="1"/>
  <c r="I20" i="3"/>
  <c r="F7" i="5"/>
  <c r="E6" i="5"/>
  <c r="D984" i="1" s="1"/>
  <c r="H990" i="1"/>
  <c r="G990" i="1"/>
  <c r="D285" i="1"/>
  <c r="E291" i="4"/>
  <c r="D287" i="1" s="1"/>
  <c r="D633" i="1"/>
  <c r="F290" i="4"/>
  <c r="C286" i="1"/>
  <c r="H358" i="1"/>
  <c r="G358" i="1"/>
  <c r="H466" i="1"/>
  <c r="G466" i="1"/>
  <c r="H522" i="1"/>
  <c r="G522" i="1"/>
  <c r="F636" i="4"/>
  <c r="C630" i="1"/>
  <c r="F175" i="5"/>
  <c r="C1152" i="1"/>
  <c r="D291" i="4"/>
  <c r="F289" i="4"/>
  <c r="D413" i="4"/>
  <c r="C285" i="1"/>
  <c r="H1329" i="1"/>
  <c r="G1329" i="1"/>
  <c r="H9" i="3"/>
  <c r="H478" i="1"/>
  <c r="G478" i="1"/>
  <c r="H574" i="1"/>
  <c r="G574" i="1"/>
  <c r="H1423" i="1"/>
  <c r="G1423" i="1"/>
  <c r="E312" i="9"/>
  <c r="E640" i="4"/>
  <c r="E415" i="4"/>
  <c r="D410" i="1" s="1"/>
  <c r="D408" i="1"/>
  <c r="E414" i="4"/>
  <c r="D409" i="1" s="1"/>
  <c r="G2" i="1"/>
  <c r="H2" i="1"/>
  <c r="D639" i="4"/>
  <c r="D414" i="4"/>
  <c r="F412" i="4"/>
  <c r="C407" i="1"/>
  <c r="F68" i="5"/>
  <c r="H21" i="3"/>
  <c r="C1046" i="1"/>
  <c r="D6" i="5"/>
  <c r="H1153" i="1"/>
  <c r="G1153" i="1"/>
  <c r="G147" i="1"/>
  <c r="H147" i="1"/>
  <c r="B318" i="9"/>
  <c r="E317" i="9"/>
  <c r="H1435" i="1"/>
  <c r="G1435" i="1"/>
  <c r="H1517" i="1"/>
  <c r="G1517" i="1"/>
  <c r="H11" i="3"/>
  <c r="H346" i="1"/>
  <c r="G346" i="1"/>
  <c r="D408" i="4"/>
  <c r="F350" i="4"/>
  <c r="C345" i="1"/>
  <c r="D407" i="4"/>
  <c r="H1124" i="1"/>
  <c r="G1124" i="1"/>
  <c r="H414" i="1"/>
  <c r="G414" i="1"/>
  <c r="F635" i="4"/>
  <c r="C629" i="1"/>
  <c r="H278" i="9" l="1"/>
  <c r="G985" i="1"/>
  <c r="H985" i="1"/>
  <c r="F408" i="4"/>
  <c r="C403" i="1"/>
  <c r="H629" i="1"/>
  <c r="G629" i="1"/>
  <c r="F407" i="4"/>
  <c r="C402" i="1"/>
  <c r="N3" i="9"/>
  <c r="I11" i="3"/>
  <c r="H1046" i="1"/>
  <c r="G1046" i="1"/>
  <c r="F639" i="4"/>
  <c r="C633" i="1"/>
  <c r="K3" i="9"/>
  <c r="I9" i="3"/>
  <c r="D640" i="4"/>
  <c r="D415" i="4"/>
  <c r="F413" i="4"/>
  <c r="C408" i="1"/>
  <c r="F291" i="4"/>
  <c r="C287" i="1"/>
  <c r="G286" i="1"/>
  <c r="H286" i="1"/>
  <c r="H345" i="1"/>
  <c r="G345" i="1"/>
  <c r="G285" i="9"/>
  <c r="E285" i="9" s="1"/>
  <c r="B285" i="9" s="1"/>
  <c r="G278" i="9"/>
  <c r="E278" i="9" s="1"/>
  <c r="F6" i="5"/>
  <c r="C984" i="1"/>
  <c r="H407" i="1"/>
  <c r="G407" i="1"/>
  <c r="F414" i="4"/>
  <c r="C409" i="1"/>
  <c r="E642" i="4"/>
  <c r="D634" i="1"/>
  <c r="G285" i="1"/>
  <c r="H285" i="1"/>
  <c r="H1152" i="1"/>
  <c r="G1152" i="1"/>
  <c r="H630" i="1"/>
  <c r="G630" i="1"/>
  <c r="E641" i="4"/>
  <c r="D642" i="4" l="1"/>
  <c r="F640" i="4"/>
  <c r="C634" i="1"/>
  <c r="H402" i="1"/>
  <c r="G402" i="1"/>
  <c r="H403" i="1"/>
  <c r="G403" i="1"/>
  <c r="E646" i="4"/>
  <c r="D636" i="1"/>
  <c r="E645" i="4"/>
  <c r="D635" i="1"/>
  <c r="H409" i="1"/>
  <c r="G409" i="1"/>
  <c r="H8" i="3"/>
  <c r="H984" i="1"/>
  <c r="G984" i="1"/>
  <c r="B278" i="9"/>
  <c r="E277" i="9"/>
  <c r="G287" i="1"/>
  <c r="H287" i="1"/>
  <c r="H408" i="1"/>
  <c r="G408" i="1"/>
  <c r="F415" i="4"/>
  <c r="C410" i="1"/>
  <c r="H633" i="1"/>
  <c r="G633" i="1"/>
  <c r="D641" i="4"/>
  <c r="D645" i="4" l="1"/>
  <c r="F641" i="4"/>
  <c r="C635" i="1"/>
  <c r="M3" i="9"/>
  <c r="I8" i="3"/>
  <c r="I18" i="3"/>
  <c r="D639" i="1"/>
  <c r="I19" i="3"/>
  <c r="D640" i="1"/>
  <c r="H410" i="1"/>
  <c r="G410" i="1"/>
  <c r="H634" i="1"/>
  <c r="G634" i="1"/>
  <c r="D646" i="4"/>
  <c r="G276" i="9" s="1"/>
  <c r="E276" i="9" s="1"/>
  <c r="B276" i="9" s="1"/>
  <c r="F642" i="4"/>
  <c r="C636" i="1"/>
  <c r="H636" i="1" l="1"/>
  <c r="G636" i="1"/>
  <c r="F646" i="4"/>
  <c r="H19" i="3"/>
  <c r="C640" i="1"/>
  <c r="H7" i="3"/>
  <c r="H635" i="1"/>
  <c r="G635" i="1"/>
  <c r="F645" i="4"/>
  <c r="H18" i="3"/>
  <c r="C639" i="1"/>
  <c r="J3" i="9" l="1"/>
  <c r="H639" i="1"/>
  <c r="G639" i="1"/>
  <c r="H640" i="1"/>
  <c r="G640" i="1"/>
  <c r="G274" i="9" l="1"/>
  <c r="L272" i="9"/>
  <c r="H274" i="9"/>
  <c r="M272" i="9"/>
  <c r="H18" i="9"/>
  <c r="G18" i="9"/>
  <c r="I6" i="9"/>
  <c r="J7" i="9"/>
  <c r="K8" i="9"/>
  <c r="J11" i="9"/>
  <c r="K12" i="9"/>
  <c r="H15" i="9"/>
  <c r="G16" i="9"/>
  <c r="G17" i="9"/>
  <c r="K5" i="9"/>
  <c r="I7" i="9"/>
  <c r="J8" i="9"/>
  <c r="K9" i="9"/>
  <c r="I11" i="9"/>
  <c r="J12" i="9"/>
  <c r="K13" i="9"/>
  <c r="L15" i="9"/>
  <c r="M16" i="9"/>
  <c r="J17" i="9"/>
  <c r="J5" i="9"/>
  <c r="K6" i="9"/>
  <c r="I8" i="9"/>
  <c r="E8" i="9" s="1"/>
  <c r="B8" i="9" s="1"/>
  <c r="J9" i="9"/>
  <c r="K10" i="9"/>
  <c r="I12" i="9"/>
  <c r="J13" i="9"/>
  <c r="M15" i="9"/>
  <c r="L16" i="9"/>
  <c r="F16" i="9" s="1"/>
  <c r="I17" i="9"/>
  <c r="I5" i="9"/>
  <c r="E5" i="9" s="1"/>
  <c r="J6" i="9"/>
  <c r="K7" i="9"/>
  <c r="I9" i="9"/>
  <c r="E9" i="9" s="1"/>
  <c r="B9" i="9" s="1"/>
  <c r="J10" i="9"/>
  <c r="E10" i="9" s="1"/>
  <c r="B10" i="9" s="1"/>
  <c r="K11" i="9"/>
  <c r="I13" i="9"/>
  <c r="E13" i="9" s="1"/>
  <c r="B13" i="9" s="1"/>
  <c r="G15" i="9"/>
  <c r="E15" i="9" s="1"/>
  <c r="H16" i="9"/>
  <c r="H17" i="9"/>
  <c r="E12" i="9" l="1"/>
  <c r="B12" i="9" s="1"/>
  <c r="E7" i="9"/>
  <c r="B7" i="9" s="1"/>
  <c r="E18" i="9"/>
  <c r="B18" i="9" s="1"/>
  <c r="F272" i="9"/>
  <c r="F15" i="9"/>
  <c r="F14" i="9" s="1"/>
  <c r="E17" i="9"/>
  <c r="B17" i="9" s="1"/>
  <c r="B5" i="9"/>
  <c r="E11" i="9"/>
  <c r="B11" i="9" s="1"/>
  <c r="E16" i="9"/>
  <c r="B16" i="9" s="1"/>
  <c r="E6" i="9"/>
  <c r="B6" i="9" s="1"/>
  <c r="E274" i="9"/>
  <c r="E14" i="9" l="1"/>
  <c r="B274" i="9"/>
  <c r="E20" i="9"/>
  <c r="I7" i="3" s="1"/>
  <c r="E4" i="9"/>
  <c r="B272" i="9"/>
  <c r="F20" i="9"/>
  <c r="F3" i="9" s="1"/>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<sst xmlns="http://schemas.openxmlformats.org/spreadsheetml/2006/main" count="4374" uniqueCount="3426">
  <si>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</si>
  <si>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</si>
  <si>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</si>
  <si>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</si>
  <si>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</si>
  <si>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</si>
  <si>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</si>
  <si>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</si>
  <si>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</si>
  <si>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</si>
  <si>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</si>
  <si>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</si>
  <si>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</si>
  <si>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</si>
  <si>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</si>
  <si>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</si>
  <si>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</si>
  <si>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</si>
  <si>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</si>
  <si>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</si>
  <si>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</si>
  <si>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</si>
  <si>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</si>
  <si>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</si>
  <si>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</si>
  <si>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</si>
  <si>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</si>
  <si>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</si>
  <si>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</si>
  <si>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</si>
  <si>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</si>
  <si>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DUBROVNIKU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</si>
  <si>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</si>
  <si>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</si>
  <si>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</si>
  <si>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</si>
  <si>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</si>
  <si>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</si>
  <si>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</si>
  <si>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</si>
  <si>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</si>
  <si>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</si>
  <si>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</si>
  <si>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</si>
  <si>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</si>
  <si>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</si>
  <si>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</si>
  <si>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</si>
  <si>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</si>
  <si>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4567 - OPĆINSKO DRŽAVNO ODVJETNIŠTVO U DUBROVNIKU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</si>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</sst>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774500.5</v>
      </c>
      <c r="D2" s="6">
        <f>'PR-RAS'!E6</f>
        <v>1043615.93</v>
      </c>
      <c r="E2" s="6">
        <v>0</v>
      </c>
      <c r="F2" s="6">
        <v>0</v>
      </c>
      <c r="G2" s="7">
        <f t="shared" ref="G2:G264" si="0">(B2/1000)*(C2*1+D2*2)</f>
        <v>2861.7323600000004</v>
      </c>
      <c r="H2" s="7">
        <f t="shared" ref="H2:H264" si="1">ABS(C2-ROUND(C2,0))+ABS(D2-ROUND(D2,0))</f>
        <v>0.56999999994877726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235.11</v>
      </c>
      <c r="D120" s="1">
        <f>'PR-RAS'!E124</f>
        <v>306.38</v>
      </c>
      <c r="E120" s="1">
        <v>0</v>
      </c>
      <c r="F120" s="1">
        <v>0</v>
      </c>
      <c r="G120" s="2">
        <f t="shared" si="0"/>
        <v>100.89653</v>
      </c>
      <c r="H120" s="2">
        <f t="shared" si="1"/>
        <v>0.49000000000000909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235.11</v>
      </c>
      <c r="D121" s="1">
        <f>'PR-RAS'!E125</f>
        <v>306.38</v>
      </c>
      <c r="E121" s="1">
        <v>0</v>
      </c>
      <c r="F121" s="1">
        <v>0</v>
      </c>
      <c r="G121" s="2">
        <f t="shared" si="0"/>
        <v>101.7444</v>
      </c>
      <c r="H121" s="2">
        <f t="shared" si="1"/>
        <v>0.49000000000000909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235.11</v>
      </c>
      <c r="D123" s="1">
        <f>'PR-RAS'!E127</f>
        <v>306.38</v>
      </c>
      <c r="E123" s="1">
        <v>0</v>
      </c>
      <c r="F123" s="1">
        <v>0</v>
      </c>
      <c r="G123" s="2">
        <f t="shared" si="0"/>
        <v>103.44014</v>
      </c>
      <c r="H123" s="2">
        <f t="shared" si="1"/>
        <v>0.49000000000000909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774265.39</v>
      </c>
      <c r="D129" s="1">
        <f>'PR-RAS'!E133</f>
        <v>1043309.55</v>
      </c>
      <c r="E129" s="1">
        <v>0</v>
      </c>
      <c r="F129" s="1">
        <v>0</v>
      </c>
      <c r="G129" s="2">
        <f t="shared" si="0"/>
        <v>366193.21472000005</v>
      </c>
      <c r="H129" s="2">
        <f t="shared" si="1"/>
        <v>0.83999999996740371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774265.39</v>
      </c>
      <c r="D130" s="1">
        <f>'PR-RAS'!E134</f>
        <v>1043309.55</v>
      </c>
      <c r="E130" s="1">
        <v>0</v>
      </c>
      <c r="F130" s="1">
        <v>0</v>
      </c>
      <c r="G130" s="2">
        <f t="shared" si="0"/>
        <v>369054.09921000001</v>
      </c>
      <c r="H130" s="2">
        <f t="shared" si="1"/>
        <v>0.83999999996740371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774265.39</v>
      </c>
      <c r="D131" s="1">
        <f>'PR-RAS'!E135</f>
        <v>1043309.55</v>
      </c>
      <c r="E131" s="1">
        <v>0</v>
      </c>
      <c r="F131" s="1">
        <v>0</v>
      </c>
      <c r="G131" s="2">
        <f t="shared" si="0"/>
        <v>371914.98370000004</v>
      </c>
      <c r="H131" s="2">
        <f t="shared" si="1"/>
        <v>0.83999999996740371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771746.79</v>
      </c>
      <c r="D147" s="1">
        <f>'PR-RAS'!E151</f>
        <v>1046441.7999999998</v>
      </c>
      <c r="E147" s="1">
        <v>0</v>
      </c>
      <c r="F147" s="1">
        <v>0</v>
      </c>
      <c r="G147" s="2">
        <f t="shared" si="0"/>
        <v>418236.0369399999</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611249.5</v>
      </c>
      <c r="D148" s="1">
        <f>'PR-RAS'!E152</f>
        <v>829020.10999999987</v>
      </c>
      <c r="E148" s="1">
        <v>0</v>
      </c>
      <c r="F148" s="1">
        <v>0</v>
      </c>
      <c r="G148" s="2">
        <f t="shared" si="0"/>
        <v>333585.58883999992</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512323.81</v>
      </c>
      <c r="D149" s="1">
        <f>'PR-RAS'!E153</f>
        <v>690937.15999999992</v>
      </c>
      <c r="E149" s="1">
        <v>0</v>
      </c>
      <c r="F149" s="1">
        <v>0</v>
      </c>
      <c r="G149" s="2">
        <f t="shared" si="0"/>
        <v>280341.32324</v>
      </c>
      <c r="H149" s="2">
        <f t="shared" si="1"/>
        <v>0.34999999991850927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510902.94</v>
      </c>
      <c r="D150" s="1">
        <f>'PR-RAS'!E154</f>
        <v>687668.69</v>
      </c>
      <c r="E150" s="1">
        <v>0</v>
      </c>
      <c r="F150" s="1">
        <v>0</v>
      </c>
      <c r="G150" s="2">
        <f t="shared" si="0"/>
        <v>281049.80767999997</v>
      </c>
      <c r="H150" s="2">
        <f t="shared" si="1"/>
        <v>0.37000000005355105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1420.87</v>
      </c>
      <c r="D152" s="1">
        <f>'PR-RAS'!E156</f>
        <v>3268.47</v>
      </c>
      <c r="E152" s="1">
        <v>0</v>
      </c>
      <c r="F152" s="1">
        <v>0</v>
      </c>
      <c r="G152" s="2">
        <f t="shared" si="0"/>
        <v>1201.6293099999998</v>
      </c>
      <c r="H152" s="2">
        <f t="shared" si="1"/>
        <v>0.59999999999990905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14392.26</v>
      </c>
      <c r="D154" s="1">
        <f>'PR-RAS'!E158</f>
        <v>24078.22</v>
      </c>
      <c r="E154" s="1">
        <v>0</v>
      </c>
      <c r="F154" s="1">
        <v>0</v>
      </c>
      <c r="G154" s="2">
        <f t="shared" si="0"/>
        <v>9569.9511000000002</v>
      </c>
      <c r="H154" s="2">
        <f t="shared" si="1"/>
        <v>0.48000000000138243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84533.43</v>
      </c>
      <c r="D155" s="1">
        <f>'PR-RAS'!E159</f>
        <v>114004.73</v>
      </c>
      <c r="E155" s="1">
        <v>0</v>
      </c>
      <c r="F155" s="1">
        <v>0</v>
      </c>
      <c r="G155" s="2">
        <f t="shared" si="0"/>
        <v>48131.605060000002</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84533.43</v>
      </c>
      <c r="D157" s="1">
        <f>'PR-RAS'!E161</f>
        <v>114004.73</v>
      </c>
      <c r="E157" s="1">
        <v>0</v>
      </c>
      <c r="F157" s="1">
        <v>0</v>
      </c>
      <c r="G157" s="2">
        <f t="shared" si="0"/>
        <v>48756.690840000003</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160012.29</v>
      </c>
      <c r="D159" s="1">
        <f>'PR-RAS'!E163</f>
        <v>216685.95</v>
      </c>
      <c r="E159" s="1">
        <v>0</v>
      </c>
      <c r="F159" s="1">
        <v>0</v>
      </c>
      <c r="G159" s="2">
        <f t="shared" si="0"/>
        <v>93754.702020000012</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16061.47</v>
      </c>
      <c r="D160" s="1">
        <f>'PR-RAS'!E164</f>
        <v>21381.99</v>
      </c>
      <c r="E160" s="1">
        <v>0</v>
      </c>
      <c r="F160" s="1">
        <v>0</v>
      </c>
      <c r="G160" s="2">
        <f t="shared" si="0"/>
        <v>9353.2465500000017</v>
      </c>
      <c r="H160" s="2">
        <f t="shared" si="1"/>
        <v>0.47999999999774445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6361.25</v>
      </c>
      <c r="D161" s="1">
        <f>'PR-RAS'!E165</f>
        <v>7926.2</v>
      </c>
      <c r="E161" s="1">
        <v>0</v>
      </c>
      <c r="F161" s="1">
        <v>0</v>
      </c>
      <c r="G161" s="2">
        <f t="shared" si="0"/>
        <v>3554.1840000000002</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9540.2199999999993</v>
      </c>
      <c r="D162" s="1">
        <f>'PR-RAS'!E166</f>
        <v>12428.79</v>
      </c>
      <c r="E162" s="1">
        <v>0</v>
      </c>
      <c r="F162" s="1">
        <v>0</v>
      </c>
      <c r="G162" s="2">
        <f t="shared" si="0"/>
        <v>5538.0458000000008</v>
      </c>
      <c r="H162" s="2">
        <f t="shared" si="1"/>
        <v>0.42999999999847205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1027</v>
      </c>
      <c r="E163" s="1">
        <v>0</v>
      </c>
      <c r="F163" s="1">
        <v>0</v>
      </c>
      <c r="G163" s="2">
        <f t="shared" si="0"/>
        <v>358.66800000000001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13363.26</v>
      </c>
      <c r="D165" s="1">
        <f>'PR-RAS'!E169</f>
        <v>14016.73</v>
      </c>
      <c r="E165" s="1">
        <v>0</v>
      </c>
      <c r="F165" s="1">
        <v>0</v>
      </c>
      <c r="G165" s="2">
        <f t="shared" si="0"/>
        <v>6789.0620800000006</v>
      </c>
      <c r="H165" s="2">
        <f t="shared" si="1"/>
        <v>0.53000000000065484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10104.75</v>
      </c>
      <c r="D166" s="1">
        <f>'PR-RAS'!E170</f>
        <v>10763.42</v>
      </c>
      <c r="E166" s="1">
        <v>0</v>
      </c>
      <c r="F166" s="1">
        <v>0</v>
      </c>
      <c r="G166" s="2">
        <f t="shared" si="0"/>
        <v>5219.2123500000007</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2956.44</v>
      </c>
      <c r="D168" s="1">
        <f>'PR-RAS'!E172</f>
        <v>2482.6</v>
      </c>
      <c r="E168" s="1">
        <v>0</v>
      </c>
      <c r="F168" s="1">
        <v>0</v>
      </c>
      <c r="G168" s="2">
        <f t="shared" si="0"/>
        <v>1322.9138800000001</v>
      </c>
      <c r="H168" s="2">
        <f t="shared" si="1"/>
        <v>0.84000000000014552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302.07</v>
      </c>
      <c r="D170" s="1">
        <f>'PR-RAS'!E174</f>
        <v>770.71</v>
      </c>
      <c r="E170" s="1">
        <v>0</v>
      </c>
      <c r="F170" s="1">
        <v>0</v>
      </c>
      <c r="G170" s="2">
        <f t="shared" si="0"/>
        <v>311.54981000000004</v>
      </c>
      <c r="H170" s="2">
        <f t="shared" si="1"/>
        <v>0.3599999999999568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128922.88</v>
      </c>
      <c r="D173" s="1">
        <f>'PR-RAS'!E177</f>
        <v>180686.67</v>
      </c>
      <c r="E173" s="1">
        <v>0</v>
      </c>
      <c r="F173" s="1">
        <v>0</v>
      </c>
      <c r="G173" s="2">
        <f t="shared" si="0"/>
        <v>84330.949840000001</v>
      </c>
      <c r="H173" s="2">
        <f t="shared" si="1"/>
        <v>0.4499999999825377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12330.5</v>
      </c>
      <c r="D174" s="1">
        <f>'PR-RAS'!E178</f>
        <v>15725.04</v>
      </c>
      <c r="E174" s="1">
        <v>0</v>
      </c>
      <c r="F174" s="1">
        <v>0</v>
      </c>
      <c r="G174" s="2">
        <f t="shared" si="0"/>
        <v>7574.0403399999996</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1171.3</v>
      </c>
      <c r="D175" s="1">
        <f>'PR-RAS'!E179</f>
        <v>6.8</v>
      </c>
      <c r="E175" s="1">
        <v>0</v>
      </c>
      <c r="F175" s="1">
        <v>0</v>
      </c>
      <c r="G175" s="2">
        <f t="shared" si="0"/>
        <v>206.17259999999996</v>
      </c>
      <c r="H175" s="2">
        <f t="shared" si="1"/>
        <v>0.4999999999999547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1566.79</v>
      </c>
      <c r="D176" s="1">
        <f>'PR-RAS'!E180</f>
        <v>2690</v>
      </c>
      <c r="E176" s="1">
        <v>0</v>
      </c>
      <c r="F176" s="1">
        <v>0</v>
      </c>
      <c r="G176" s="2">
        <f t="shared" si="0"/>
        <v>1215.6882499999999</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1030.46</v>
      </c>
      <c r="D177" s="1">
        <f>'PR-RAS'!E181</f>
        <v>1075.71</v>
      </c>
      <c r="E177" s="1">
        <v>0</v>
      </c>
      <c r="F177" s="1">
        <v>0</v>
      </c>
      <c r="G177" s="2">
        <f t="shared" si="0"/>
        <v>560.01088000000004</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3849</v>
      </c>
      <c r="D178" s="1">
        <f>'PR-RAS'!E182</f>
        <v>4726.62</v>
      </c>
      <c r="E178" s="1">
        <v>0</v>
      </c>
      <c r="F178" s="1">
        <v>0</v>
      </c>
      <c r="G178" s="2">
        <f t="shared" si="0"/>
        <v>2354.4964799999998</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2767.59</v>
      </c>
      <c r="D179" s="1">
        <f>'PR-RAS'!E183</f>
        <v>50</v>
      </c>
      <c r="E179" s="1">
        <v>0</v>
      </c>
      <c r="F179" s="1">
        <v>0</v>
      </c>
      <c r="G179" s="2">
        <f t="shared" si="0"/>
        <v>510.43101999999999</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101749.6</v>
      </c>
      <c r="D180" s="1">
        <f>'PR-RAS'!E184</f>
        <v>151967.70000000001</v>
      </c>
      <c r="E180" s="1">
        <v>0</v>
      </c>
      <c r="F180" s="1">
        <v>0</v>
      </c>
      <c r="G180" s="2">
        <f t="shared" si="0"/>
        <v>72617.614999999991</v>
      </c>
      <c r="H180" s="2">
        <f t="shared" si="1"/>
        <v>0.6999999999825377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4437.72</v>
      </c>
      <c r="D182" s="1">
        <f>'PR-RAS'!E186</f>
        <v>4424.88</v>
      </c>
      <c r="E182" s="1">
        <v>0</v>
      </c>
      <c r="F182" s="1">
        <v>0</v>
      </c>
      <c r="G182" s="2">
        <f t="shared" si="0"/>
        <v>2405.03388</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1440.59</v>
      </c>
      <c r="D183" s="1">
        <f>'PR-RAS'!E187</f>
        <v>183.36</v>
      </c>
      <c r="E183" s="1">
        <v>0</v>
      </c>
      <c r="F183" s="1">
        <v>0</v>
      </c>
      <c r="G183" s="2">
        <f t="shared" si="0"/>
        <v>328.93041999999997</v>
      </c>
      <c r="H183" s="2">
        <f t="shared" si="1"/>
        <v>0.7700000000000955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224.09</v>
      </c>
      <c r="D184" s="1">
        <f>'PR-RAS'!E188</f>
        <v>417.2</v>
      </c>
      <c r="E184" s="1">
        <v>0</v>
      </c>
      <c r="F184" s="1">
        <v>0</v>
      </c>
      <c r="G184" s="2">
        <f t="shared" si="0"/>
        <v>193.70366999999999</v>
      </c>
      <c r="H184" s="2">
        <f t="shared" si="1"/>
        <v>0.28999999999999204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224.09</v>
      </c>
      <c r="D191" s="1">
        <f>'PR-RAS'!E195</f>
        <v>417.2</v>
      </c>
      <c r="E191" s="1">
        <v>0</v>
      </c>
      <c r="F191" s="1">
        <v>0</v>
      </c>
      <c r="G191" s="2">
        <f t="shared" si="0"/>
        <v>201.1131</v>
      </c>
      <c r="H191" s="2">
        <f t="shared" si="1"/>
        <v>0.28999999999999204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485</v>
      </c>
      <c r="D192" s="1">
        <f>'PR-RAS'!E196</f>
        <v>735.74</v>
      </c>
      <c r="E192" s="1">
        <v>0</v>
      </c>
      <c r="F192" s="1">
        <v>0</v>
      </c>
      <c r="G192" s="2">
        <f t="shared" si="0"/>
        <v>373.68768</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485</v>
      </c>
      <c r="D206" s="1">
        <f>'PR-RAS'!E210</f>
        <v>735.74</v>
      </c>
      <c r="E206" s="1">
        <v>0</v>
      </c>
      <c r="F206" s="1">
        <v>0</v>
      </c>
      <c r="G206" s="2">
        <f t="shared" si="0"/>
        <v>401.07839999999999</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485</v>
      </c>
      <c r="D207" s="1">
        <f>'PR-RAS'!E211</f>
        <v>735.74</v>
      </c>
      <c r="E207" s="1">
        <v>0</v>
      </c>
      <c r="F207" s="1">
        <v>0</v>
      </c>
      <c r="G207" s="2">
        <f t="shared" si="0"/>
        <v>403.03487999999999</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771746.79</v>
      </c>
      <c r="D285" s="1">
        <f>'PR-RAS'!E289</f>
        <v>1046441.7999999998</v>
      </c>
      <c r="E285" s="1">
        <v>0</v>
      </c>
      <c r="F285" s="1">
        <v>0</v>
      </c>
      <c r="G285" s="2">
        <f t="shared" si="8"/>
        <v>813555.03075999988</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2753.7099999999627</v>
      </c>
      <c r="D286" s="1">
        <f>'PR-RAS'!E290</f>
        <v>0</v>
      </c>
      <c r="E286" s="1">
        <v>0</v>
      </c>
      <c r="F286" s="1">
        <v>0</v>
      </c>
      <c r="G286" s="2">
        <f t="shared" si="8"/>
        <v>784.80734999998936</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2825.8699999997625</v>
      </c>
      <c r="E287" s="1">
        <v>0</v>
      </c>
      <c r="F287" s="1">
        <v>0</v>
      </c>
      <c r="G287" s="2">
        <f t="shared" si="8"/>
        <v>1616.3976399998639</v>
      </c>
      <c r="H287" s="2">
        <f t="shared" si="9"/>
        <v>0.13000000023748726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2869.39</v>
      </c>
      <c r="D289" s="1">
        <f>'PR-RAS'!E293</f>
        <v>115.68</v>
      </c>
      <c r="E289" s="1">
        <v>0</v>
      </c>
      <c r="F289" s="1">
        <v>0</v>
      </c>
      <c r="G289" s="2">
        <f t="shared" si="8"/>
        <v>893.01599999999996</v>
      </c>
      <c r="H289" s="2">
        <f t="shared" si="9"/>
        <v>0.70999999999986585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185.9</v>
      </c>
      <c r="D345" s="1">
        <f>'PR-RAS'!E350</f>
        <v>0</v>
      </c>
      <c r="E345" s="1">
        <v>0</v>
      </c>
      <c r="F345" s="1">
        <v>0</v>
      </c>
      <c r="G345" s="2">
        <f t="shared" si="8"/>
        <v>63.949599999999997</v>
      </c>
      <c r="H345" s="2">
        <f t="shared" si="9"/>
        <v>9.9999999999994316E-2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185.9</v>
      </c>
      <c r="D358" s="1">
        <f>'PR-RAS'!E363</f>
        <v>0</v>
      </c>
      <c r="E358" s="1">
        <v>0</v>
      </c>
      <c r="F358" s="1">
        <v>0</v>
      </c>
      <c r="G358" s="2">
        <f t="shared" si="8"/>
        <v>66.366299999999995</v>
      </c>
      <c r="H358" s="2">
        <f t="shared" si="9"/>
        <v>9.9999999999994316E-2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185.9</v>
      </c>
      <c r="D364" s="1">
        <f>'PR-RAS'!E369</f>
        <v>0</v>
      </c>
      <c r="E364" s="1">
        <v>0</v>
      </c>
      <c r="F364" s="1">
        <v>0</v>
      </c>
      <c r="G364" s="2">
        <f t="shared" si="8"/>
        <v>67.481700000000004</v>
      </c>
      <c r="H364" s="2">
        <f t="shared" si="9"/>
        <v>9.9999999999994316E-2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185.9</v>
      </c>
      <c r="D365" s="1">
        <f>'PR-RAS'!E370</f>
        <v>0</v>
      </c>
      <c r="E365" s="1">
        <v>0</v>
      </c>
      <c r="F365" s="1">
        <v>0</v>
      </c>
      <c r="G365" s="2">
        <f t="shared" si="8"/>
        <v>67.667600000000007</v>
      </c>
      <c r="H365" s="2">
        <f t="shared" si="9"/>
        <v>9.9999999999994316E-2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185.9</v>
      </c>
      <c r="D403" s="1">
        <f>'PR-RAS'!E408</f>
        <v>0</v>
      </c>
      <c r="E403" s="1">
        <v>0</v>
      </c>
      <c r="F403" s="1">
        <v>0</v>
      </c>
      <c r="G403" s="2">
        <f t="shared" si="8"/>
        <v>74.731800000000007</v>
      </c>
      <c r="H403" s="2">
        <f t="shared" si="9"/>
        <v>9.9999999999994316E-2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185.9</v>
      </c>
      <c r="E405" s="1">
        <v>0</v>
      </c>
      <c r="F405" s="1">
        <v>0</v>
      </c>
      <c r="G405" s="2">
        <f t="shared" si="8"/>
        <v>150.2072</v>
      </c>
      <c r="H405" s="2">
        <f t="shared" si="9"/>
        <v>9.9999999999994316E-2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774500.5</v>
      </c>
      <c r="D407" s="1">
        <f>'PR-RAS'!E412</f>
        <v>1043615.93</v>
      </c>
      <c r="E407" s="1">
        <v>0</v>
      </c>
      <c r="F407" s="1">
        <v>0</v>
      </c>
      <c r="G407" s="2">
        <f t="shared" si="8"/>
        <v>1161863.3381600003</v>
      </c>
      <c r="H407" s="2">
        <f t="shared" si="9"/>
        <v>0.56999999994877726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771932.69000000006</v>
      </c>
      <c r="D408" s="1">
        <f>'PR-RAS'!E413</f>
        <v>1046441.7999999998</v>
      </c>
      <c r="E408" s="1">
        <v>0</v>
      </c>
      <c r="F408" s="1">
        <v>0</v>
      </c>
      <c r="G408" s="2">
        <f t="shared" si="8"/>
        <v>1165980.2300299997</v>
      </c>
      <c r="H408" s="2">
        <f t="shared" si="9"/>
        <v>0.51000000012572855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2567.8099999999395</v>
      </c>
      <c r="D409" s="1">
        <f>'PR-RAS'!E414</f>
        <v>0</v>
      </c>
      <c r="E409" s="1">
        <v>0</v>
      </c>
      <c r="F409" s="1">
        <v>0</v>
      </c>
      <c r="G409" s="2">
        <f t="shared" si="8"/>
        <v>1047.6664799999753</v>
      </c>
      <c r="H409" s="2">
        <f t="shared" si="9"/>
        <v>0.19000000006053597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2825.8699999997625</v>
      </c>
      <c r="E410" s="1">
        <v>0</v>
      </c>
      <c r="F410" s="1">
        <v>0</v>
      </c>
      <c r="G410" s="2">
        <f t="shared" si="8"/>
        <v>2311.5616599998057</v>
      </c>
      <c r="H410" s="2">
        <f t="shared" si="9"/>
        <v>0.13000000023748726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2869.39</v>
      </c>
      <c r="D412" s="1">
        <f>'PR-RAS'!E417</f>
        <v>301.58000000000004</v>
      </c>
      <c r="E412" s="1">
        <v>0</v>
      </c>
      <c r="F412" s="1">
        <v>0</v>
      </c>
      <c r="G412" s="2">
        <f t="shared" si="8"/>
        <v>1427.2180499999999</v>
      </c>
      <c r="H412" s="2">
        <f t="shared" si="9"/>
        <v>0.80999999999983174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774500.5</v>
      </c>
      <c r="D633" s="1">
        <f>'PR-RAS'!E639</f>
        <v>1043615.93</v>
      </c>
      <c r="E633" s="1">
        <v>0</v>
      </c>
      <c r="F633" s="1">
        <v>0</v>
      </c>
      <c r="G633" s="2">
        <f t="shared" si="10"/>
        <v>1808614.8515200003</v>
      </c>
      <c r="H633" s="2">
        <f t="shared" si="11"/>
        <v>0.56999999994877726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771932.69000000006</v>
      </c>
      <c r="D634" s="1">
        <f>'PR-RAS'!E640</f>
        <v>1046441.7999999998</v>
      </c>
      <c r="E634" s="1">
        <v>0</v>
      </c>
      <c r="F634" s="1">
        <v>0</v>
      </c>
      <c r="G634" s="2">
        <f t="shared" si="10"/>
        <v>1813428.7115699998</v>
      </c>
      <c r="H634" s="2">
        <f t="shared" si="11"/>
        <v>0.51000000012572855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2567.8099999999395</v>
      </c>
      <c r="D635" s="1">
        <f>'PR-RAS'!E641</f>
        <v>0</v>
      </c>
      <c r="E635" s="1">
        <v>0</v>
      </c>
      <c r="F635" s="1">
        <v>0</v>
      </c>
      <c r="G635" s="2">
        <f t="shared" si="10"/>
        <v>1627.9915399999616</v>
      </c>
      <c r="H635" s="2">
        <f t="shared" si="11"/>
        <v>0.19000000006053597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2825.8699999997625</v>
      </c>
      <c r="E636" s="1">
        <v>0</v>
      </c>
      <c r="F636" s="1">
        <v>0</v>
      </c>
      <c r="G636" s="2">
        <f t="shared" si="10"/>
        <v>3588.8548999996983</v>
      </c>
      <c r="H636" s="2">
        <f t="shared" si="11"/>
        <v>0.13000000023748726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2869.39</v>
      </c>
      <c r="D638" s="1">
        <f>'PR-RAS'!E644</f>
        <v>301.58000000000004</v>
      </c>
      <c r="E638" s="1">
        <v>0</v>
      </c>
      <c r="F638" s="1">
        <v>0</v>
      </c>
      <c r="G638" s="2">
        <f t="shared" si="10"/>
        <v>2212.0143500000004</v>
      </c>
      <c r="H638" s="2">
        <f t="shared" si="11"/>
        <v>0.80999999999983174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301.58000000006041</v>
      </c>
      <c r="D640" s="1">
        <f>'PR-RAS'!E646</f>
        <v>3127.4499999997624</v>
      </c>
      <c r="E640" s="1">
        <v>0</v>
      </c>
      <c r="F640" s="1">
        <v>0</v>
      </c>
      <c r="G640" s="2">
        <f t="shared" si="10"/>
        <v>4189.5907199997346</v>
      </c>
      <c r="H640" s="2">
        <f t="shared" si="11"/>
        <v>0.86999999970203135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63909.919999999998</v>
      </c>
      <c r="D641" s="1">
        <f>'PR-RAS'!E647</f>
        <v>70338.81</v>
      </c>
      <c r="E641" s="1">
        <v>0</v>
      </c>
      <c r="F641" s="1">
        <v>0</v>
      </c>
      <c r="G641" s="2">
        <f t="shared" si="10"/>
        <v>130936.02559999999</v>
      </c>
      <c r="H641" s="2">
        <f t="shared" si="11"/>
        <v>0.27000000000407454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1631.76</v>
      </c>
      <c r="D642" s="1">
        <f>'PR-RAS'!E649</f>
        <v>2539.11</v>
      </c>
      <c r="E642" s="1">
        <v>0</v>
      </c>
      <c r="F642" s="1">
        <v>0</v>
      </c>
      <c r="G642" s="2">
        <f t="shared" si="10"/>
        <v>4301.0971800000007</v>
      </c>
      <c r="H642" s="2">
        <f t="shared" si="11"/>
        <v>0.35000000000013642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777867.28</v>
      </c>
      <c r="D643" s="1">
        <f>'PR-RAS'!E650</f>
        <v>1052233.3</v>
      </c>
      <c r="E643" s="1">
        <v>0</v>
      </c>
      <c r="F643" s="1">
        <v>0</v>
      </c>
      <c r="G643" s="2">
        <f t="shared" si="10"/>
        <v>1850458.35096</v>
      </c>
      <c r="H643" s="2">
        <f t="shared" si="11"/>
        <v>0.58000000007450581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776959.93</v>
      </c>
      <c r="D644" s="1">
        <f>'PR-RAS'!E651</f>
        <v>1054772.28</v>
      </c>
      <c r="E644" s="1">
        <v>0</v>
      </c>
      <c r="F644" s="1">
        <v>0</v>
      </c>
      <c r="G644" s="2">
        <f t="shared" si="10"/>
        <v>1856022.3870700002</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2539.109999999986</v>
      </c>
      <c r="D645" s="1">
        <f>'PR-RAS'!E652</f>
        <v>0.13000000012107193</v>
      </c>
      <c r="E645" s="1">
        <v>0</v>
      </c>
      <c r="F645" s="1">
        <v>0</v>
      </c>
      <c r="G645" s="2">
        <f t="shared" si="10"/>
        <v>1635.3542800001469</v>
      </c>
      <c r="H645" s="2">
        <f t="shared" si="11"/>
        <v>0.2400000001071021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26</v>
      </c>
      <c r="E647" s="1">
        <v>0</v>
      </c>
      <c r="F647" s="1">
        <v>0</v>
      </c>
      <c r="G647" s="2">
        <f t="shared" si="10"/>
        <v>51.033999999999999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23</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1921.03</v>
      </c>
      <c r="E710" s="1">
        <v>0</v>
      </c>
      <c r="F710" s="1">
        <v>0</v>
      </c>
      <c r="G710" s="2">
        <f t="shared" si="10"/>
        <v>3072.4656799999993</v>
      </c>
      <c r="H710" s="2">
        <f t="shared" si="11"/>
        <v>0.48999999999995225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9540.2199999999993</v>
      </c>
      <c r="D711" s="1">
        <f>'PR-RAS'!E718</f>
        <v>12428.79</v>
      </c>
      <c r="E711" s="1">
        <v>0</v>
      </c>
      <c r="F711" s="1">
        <v>0</v>
      </c>
      <c r="G711" s="2">
        <f t="shared" si="10"/>
        <v>24422.438000000002</v>
      </c>
      <c r="H711" s="2">
        <f t="shared" si="11"/>
        <v>0.42999999999847205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2767.59</v>
      </c>
      <c r="D713" s="1">
        <f>'PR-RAS'!E720</f>
        <v>50</v>
      </c>
      <c r="E713" s="1">
        <v>0</v>
      </c>
      <c r="F713" s="1">
        <v>0</v>
      </c>
      <c r="G713" s="2">
        <f t="shared" si="10"/>
        <v>2041.72408</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594.54</v>
      </c>
      <c r="D715" s="1">
        <f>'PR-RAS'!E722</f>
        <v>0</v>
      </c>
      <c r="E715" s="1">
        <v>0</v>
      </c>
      <c r="F715" s="1">
        <v>0</v>
      </c>
      <c r="G715" s="2">
        <f t="shared" si="10"/>
        <v>424.50155999999993</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12961.43</v>
      </c>
      <c r="D716" s="1">
        <f>'PR-RAS'!E723</f>
        <v>33363.78</v>
      </c>
      <c r="E716" s="1">
        <v>0</v>
      </c>
      <c r="F716" s="1">
        <v>0</v>
      </c>
      <c r="G716" s="2">
        <f t="shared" si="10"/>
        <v>56977.62784999999</v>
      </c>
      <c r="H716" s="2">
        <f t="shared" si="11"/>
        <v>0.65000000000145519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84780.800000000003</v>
      </c>
      <c r="D984" s="6">
        <f>BILANCA!E6</f>
        <v>104869.5</v>
      </c>
      <c r="E984" s="6">
        <v>0</v>
      </c>
      <c r="F984" s="6">
        <v>0</v>
      </c>
      <c r="G984" s="7">
        <f t="shared" ref="G984:G1241" si="22">B984/1000*C984+B984/500*D984</f>
        <v>294.51980000000003</v>
      </c>
      <c r="H984" s="7">
        <f t="shared" si="19"/>
        <v>0.69999999999708962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12254.609999999995</v>
      </c>
      <c r="D985" s="1">
        <f>BILANCA!E7</f>
        <v>33856.33</v>
      </c>
      <c r="E985" s="1">
        <v>0</v>
      </c>
      <c r="F985" s="1">
        <v>0</v>
      </c>
      <c r="G985" s="2">
        <f t="shared" si="22"/>
        <v>159.93454</v>
      </c>
      <c r="H985" s="2">
        <f t="shared" si="19"/>
        <v>0.72000000000662112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12254.609999999995</v>
      </c>
      <c r="D990" s="1">
        <f>BILANCA!E12</f>
        <v>33856.33</v>
      </c>
      <c r="E990" s="1">
        <v>0</v>
      </c>
      <c r="F990" s="1">
        <v>0</v>
      </c>
      <c r="G990" s="2">
        <f t="shared" si="22"/>
        <v>559.77089000000001</v>
      </c>
      <c r="H990" s="2">
        <f t="shared" si="19"/>
        <v>0.72000000000662112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9248.99</v>
      </c>
      <c r="D991" s="1">
        <f>BILANCA!E13</f>
        <v>9114.6200000000008</v>
      </c>
      <c r="E991" s="1">
        <v>0</v>
      </c>
      <c r="F991" s="1">
        <v>0</v>
      </c>
      <c r="G991" s="2">
        <f t="shared" si="22"/>
        <v>219.82584</v>
      </c>
      <c r="H991" s="2">
        <f t="shared" si="19"/>
        <v>0.38999999999941792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10749.44</v>
      </c>
      <c r="D993" s="1">
        <f>BILANCA!E15</f>
        <v>10749.44</v>
      </c>
      <c r="E993" s="1">
        <v>0</v>
      </c>
      <c r="F993" s="1">
        <v>0</v>
      </c>
      <c r="G993" s="2">
        <f t="shared" si="22"/>
        <v>322.48320000000001</v>
      </c>
      <c r="H993" s="2">
        <f t="shared" si="19"/>
        <v>0.88000000000101863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1500.45</v>
      </c>
      <c r="D996" s="1">
        <f>BILANCA!E18</f>
        <v>1634.82</v>
      </c>
      <c r="E996" s="1">
        <v>0</v>
      </c>
      <c r="F996" s="1">
        <v>0</v>
      </c>
      <c r="G996" s="2">
        <f t="shared" si="22"/>
        <v>62.011169999999993</v>
      </c>
      <c r="H996" s="2">
        <f t="shared" si="19"/>
        <v>0.63000000000010914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3005.6199999999953</v>
      </c>
      <c r="D997" s="1">
        <f>BILANCA!E19</f>
        <v>24741.71</v>
      </c>
      <c r="E997" s="1">
        <v>0</v>
      </c>
      <c r="F997" s="1">
        <v>0</v>
      </c>
      <c r="G997" s="2">
        <f t="shared" si="22"/>
        <v>734.84655999999995</v>
      </c>
      <c r="H997" s="2">
        <f t="shared" si="19"/>
        <v>0.67000000000552973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48599.28</v>
      </c>
      <c r="D998" s="1">
        <f>BILANCA!E20</f>
        <v>69958.94</v>
      </c>
      <c r="E998" s="1">
        <v>0</v>
      </c>
      <c r="F998" s="1">
        <v>0</v>
      </c>
      <c r="G998" s="2">
        <f t="shared" si="22"/>
        <v>2827.7574</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2179.4499999999998</v>
      </c>
      <c r="D999" s="1">
        <f>BILANCA!E21</f>
        <v>2179.4499999999998</v>
      </c>
      <c r="E999" s="1">
        <v>0</v>
      </c>
      <c r="F999" s="1">
        <v>0</v>
      </c>
      <c r="G999" s="2">
        <f t="shared" si="22"/>
        <v>104.61359999999999</v>
      </c>
      <c r="H999" s="2">
        <f t="shared" si="19"/>
        <v>0.8999999999996362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47773.11</v>
      </c>
      <c r="D1006" s="1">
        <f>BILANCA!E28</f>
        <v>47396.68</v>
      </c>
      <c r="E1006" s="1">
        <v>0</v>
      </c>
      <c r="F1006" s="1">
        <v>0</v>
      </c>
      <c r="G1006" s="2">
        <f t="shared" si="22"/>
        <v>3279.0288099999998</v>
      </c>
      <c r="H1006" s="2">
        <f t="shared" si="19"/>
        <v>0.43000000000029104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38925.67</v>
      </c>
      <c r="D1025" s="1">
        <f>BILANCA!E47</f>
        <v>38925.67</v>
      </c>
      <c r="E1025" s="1">
        <v>0</v>
      </c>
      <c r="F1025" s="1">
        <v>0</v>
      </c>
      <c r="G1025" s="2">
        <f t="shared" si="22"/>
        <v>4904.6344200000003</v>
      </c>
      <c r="H1025" s="2">
        <f t="shared" si="19"/>
        <v>0.66000000000349246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38925.67</v>
      </c>
      <c r="D1028" s="1">
        <f>BILANCA!E50</f>
        <v>38925.67</v>
      </c>
      <c r="E1028" s="1">
        <v>0</v>
      </c>
      <c r="F1028" s="1">
        <v>0</v>
      </c>
      <c r="G1028" s="2">
        <f t="shared" si="22"/>
        <v>5254.9654499999997</v>
      </c>
      <c r="H1028" s="2">
        <f t="shared" si="19"/>
        <v>0.66000000000349246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3352.35</v>
      </c>
      <c r="D1032" s="1">
        <f>BILANCA!E54</f>
        <v>4123.0600000000004</v>
      </c>
      <c r="E1032" s="1">
        <v>0</v>
      </c>
      <c r="F1032" s="1">
        <v>0</v>
      </c>
      <c r="G1032" s="2">
        <f t="shared" si="22"/>
        <v>568.32503000000008</v>
      </c>
      <c r="H1032" s="2">
        <f t="shared" si="19"/>
        <v>0.41000000000030923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3352.35</v>
      </c>
      <c r="D1033" s="1">
        <f>BILANCA!E55</f>
        <v>4123.0600000000004</v>
      </c>
      <c r="E1033" s="1">
        <v>0</v>
      </c>
      <c r="F1033" s="1">
        <v>0</v>
      </c>
      <c r="G1033" s="2">
        <f t="shared" si="22"/>
        <v>579.9235000000001</v>
      </c>
      <c r="H1033" s="2">
        <f t="shared" si="19"/>
        <v>0.41000000000030923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72526.19</v>
      </c>
      <c r="D1046" s="1">
        <f>BILANCA!E68</f>
        <v>71013.17</v>
      </c>
      <c r="E1046" s="1">
        <v>0</v>
      </c>
      <c r="F1046" s="1">
        <v>0</v>
      </c>
      <c r="G1046" s="2">
        <f t="shared" si="22"/>
        <v>13516.80939</v>
      </c>
      <c r="H1046" s="2">
        <f t="shared" si="19"/>
        <v>0.36000000000058208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2539.11</v>
      </c>
      <c r="D1047" s="1">
        <f>BILANCA!E69</f>
        <v>0.13</v>
      </c>
      <c r="E1047" s="1">
        <v>0</v>
      </c>
      <c r="F1047" s="1">
        <v>0</v>
      </c>
      <c r="G1047" s="2">
        <f t="shared" si="22"/>
        <v>162.51967999999999</v>
      </c>
      <c r="H1047" s="2">
        <f t="shared" si="19"/>
        <v>0.24000000000012733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2539.11</v>
      </c>
      <c r="D1048" s="1">
        <f>BILANCA!E70</f>
        <v>0.13</v>
      </c>
      <c r="E1048" s="1">
        <v>0</v>
      </c>
      <c r="F1048" s="1">
        <v>0</v>
      </c>
      <c r="G1048" s="2">
        <f t="shared" si="22"/>
        <v>165.05905000000001</v>
      </c>
      <c r="H1048" s="2">
        <f t="shared" si="19"/>
        <v>0.24000000000012733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2539.11</v>
      </c>
      <c r="D1050" s="1">
        <f>BILANCA!E72</f>
        <v>0.13</v>
      </c>
      <c r="E1050" s="1">
        <v>0</v>
      </c>
      <c r="F1050" s="1">
        <v>0</v>
      </c>
      <c r="G1050" s="2">
        <f t="shared" si="22"/>
        <v>170.13779</v>
      </c>
      <c r="H1050" s="2">
        <f t="shared" si="19"/>
        <v>0.24000000000012733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6077.16</v>
      </c>
      <c r="D1056" s="1">
        <f>BILANCA!E78</f>
        <v>672.54</v>
      </c>
      <c r="E1056" s="1">
        <v>0</v>
      </c>
      <c r="F1056" s="1">
        <v>0</v>
      </c>
      <c r="G1056" s="2">
        <f t="shared" si="22"/>
        <v>541.82351999999992</v>
      </c>
      <c r="H1056" s="2">
        <f t="shared" si="19"/>
        <v>0.61999999999989086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243.2</v>
      </c>
      <c r="D1062" s="1">
        <f>BILANCA!E84</f>
        <v>0</v>
      </c>
      <c r="E1062" s="1">
        <v>0</v>
      </c>
      <c r="F1062" s="1">
        <v>0</v>
      </c>
      <c r="G1062" s="2">
        <f t="shared" si="22"/>
        <v>19.212799999999998</v>
      </c>
      <c r="H1062" s="2">
        <f t="shared" si="19"/>
        <v>0.19999999999998863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5833.96</v>
      </c>
      <c r="D1064" s="1">
        <f>BILANCA!E86</f>
        <v>672.54</v>
      </c>
      <c r="E1064" s="1">
        <v>0</v>
      </c>
      <c r="F1064" s="1">
        <v>0</v>
      </c>
      <c r="G1064" s="2">
        <f t="shared" si="22"/>
        <v>581.50224000000003</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1.69</v>
      </c>
      <c r="E1124" s="1">
        <v>0</v>
      </c>
      <c r="F1124" s="1">
        <v>0</v>
      </c>
      <c r="G1124" s="2">
        <f t="shared" si="22"/>
        <v>0.47657999999999995</v>
      </c>
      <c r="H1124" s="2">
        <f t="shared" si="23"/>
        <v>0.31000000000000005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1.69</v>
      </c>
      <c r="E1139" s="1">
        <v>0</v>
      </c>
      <c r="F1139" s="1">
        <v>0</v>
      </c>
      <c r="G1139" s="2">
        <f t="shared" si="22"/>
        <v>0.52727999999999997</v>
      </c>
      <c r="H1139" s="2">
        <f t="shared" si="23"/>
        <v>0.31000000000000005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63909.919999999998</v>
      </c>
      <c r="D1148" s="1">
        <f>BILANCA!E170</f>
        <v>70338.81</v>
      </c>
      <c r="E1148" s="1">
        <v>0</v>
      </c>
      <c r="F1148" s="1">
        <v>0</v>
      </c>
      <c r="G1148" s="2">
        <f t="shared" si="22"/>
        <v>33756.944100000001</v>
      </c>
      <c r="H1148" s="2">
        <f t="shared" si="23"/>
        <v>0.27000000000407454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63909.919999999998</v>
      </c>
      <c r="D1151" s="1">
        <f>BILANCA!E173</f>
        <v>70338.81</v>
      </c>
      <c r="E1151" s="1">
        <v>0</v>
      </c>
      <c r="F1151" s="1">
        <v>0</v>
      </c>
      <c r="G1151" s="2">
        <f t="shared" si="22"/>
        <v>34370.706720000002</v>
      </c>
      <c r="H1151" s="2">
        <f t="shared" si="23"/>
        <v>0.27000000000407454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84780.800000000003</v>
      </c>
      <c r="D1152" s="1">
        <f>BILANCA!E175</f>
        <v>104869.5</v>
      </c>
      <c r="E1152" s="1">
        <v>0</v>
      </c>
      <c r="F1152" s="1">
        <v>0</v>
      </c>
      <c r="G1152" s="2">
        <f t="shared" si="22"/>
        <v>49773.846200000007</v>
      </c>
      <c r="H1152" s="2">
        <f t="shared" si="23"/>
        <v>0.69999999999708962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72827.77</v>
      </c>
      <c r="D1153" s="1">
        <f>BILANCA!E176</f>
        <v>74140.62</v>
      </c>
      <c r="E1153" s="1">
        <v>0</v>
      </c>
      <c r="F1153" s="1">
        <v>0</v>
      </c>
      <c r="G1153" s="2">
        <f t="shared" si="22"/>
        <v>37588.5317</v>
      </c>
      <c r="H1153" s="2">
        <f t="shared" si="23"/>
        <v>0.61000000000058208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72827.77</v>
      </c>
      <c r="D1154" s="1">
        <f>BILANCA!E177</f>
        <v>74140.62</v>
      </c>
      <c r="E1154" s="1">
        <v>0</v>
      </c>
      <c r="F1154" s="1">
        <v>0</v>
      </c>
      <c r="G1154" s="2">
        <f t="shared" si="22"/>
        <v>37809.64071</v>
      </c>
      <c r="H1154" s="2">
        <f t="shared" si="23"/>
        <v>0.61000000000058208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63284.61</v>
      </c>
      <c r="D1155" s="1">
        <f>BILANCA!E178</f>
        <v>69032.149999999994</v>
      </c>
      <c r="E1155" s="1">
        <v>0</v>
      </c>
      <c r="F1155" s="1">
        <v>0</v>
      </c>
      <c r="G1155" s="2">
        <f t="shared" si="22"/>
        <v>34632.012519999997</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3708.8</v>
      </c>
      <c r="D1156" s="1">
        <f>BILANCA!E179</f>
        <v>4435.8</v>
      </c>
      <c r="E1156" s="1">
        <v>0</v>
      </c>
      <c r="F1156" s="1">
        <v>0</v>
      </c>
      <c r="G1156" s="2">
        <f t="shared" si="22"/>
        <v>2176.4092000000001</v>
      </c>
      <c r="H1156" s="2">
        <f t="shared" si="23"/>
        <v>0.3999999999996362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5834.36</v>
      </c>
      <c r="D1165" s="1">
        <f>BILANCA!E188</f>
        <v>672.67</v>
      </c>
      <c r="E1165" s="1">
        <v>0</v>
      </c>
      <c r="F1165" s="1">
        <v>0</v>
      </c>
      <c r="G1165" s="2">
        <f t="shared" si="22"/>
        <v>1306.7053999999998</v>
      </c>
      <c r="H1165" s="2">
        <f t="shared" si="23"/>
        <v>0.68999999999971351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11953.03</v>
      </c>
      <c r="D1214" s="1">
        <f>BILANCA!E237</f>
        <v>30728.880000000001</v>
      </c>
      <c r="E1214" s="1">
        <v>0</v>
      </c>
      <c r="F1214" s="1">
        <v>0</v>
      </c>
      <c r="G1214" s="2">
        <f t="shared" si="22"/>
        <v>16957.892490000002</v>
      </c>
      <c r="H1214" s="2">
        <f t="shared" si="23"/>
        <v>0.1499999999996362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12254.61</v>
      </c>
      <c r="D1215" s="1">
        <f>BILANCA!E238</f>
        <v>33856.33</v>
      </c>
      <c r="E1215" s="1">
        <v>0</v>
      </c>
      <c r="F1215" s="1">
        <v>0</v>
      </c>
      <c r="G1215" s="2">
        <f t="shared" si="22"/>
        <v>18552.406640000001</v>
      </c>
      <c r="H1215" s="2">
        <f t="shared" si="23"/>
        <v>0.72000000000116415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12254.61</v>
      </c>
      <c r="D1216" s="1">
        <f>BILANCA!E239</f>
        <v>33856.33</v>
      </c>
      <c r="E1216" s="1">
        <v>0</v>
      </c>
      <c r="F1216" s="1">
        <v>0</v>
      </c>
      <c r="G1216" s="2">
        <f t="shared" si="22"/>
        <v>18632.373910000002</v>
      </c>
      <c r="H1216" s="2">
        <f t="shared" si="23"/>
        <v>0.72000000000116415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12254.61</v>
      </c>
      <c r="D1217" s="1">
        <f>BILANCA!E240</f>
        <v>33856.33</v>
      </c>
      <c r="E1217" s="1">
        <v>0</v>
      </c>
      <c r="F1217" s="1">
        <v>0</v>
      </c>
      <c r="G1217" s="2">
        <f t="shared" si="22"/>
        <v>18712.341180000003</v>
      </c>
      <c r="H1217" s="2">
        <f t="shared" si="23"/>
        <v>0.72000000000116415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-301.58000000000004</v>
      </c>
      <c r="D1222" s="1">
        <f>BILANCA!E245</f>
        <v>-3127.4500000000003</v>
      </c>
      <c r="E1222" s="1">
        <v>0</v>
      </c>
      <c r="F1222" s="1">
        <v>0</v>
      </c>
      <c r="G1222" s="2">
        <f t="shared" si="22"/>
        <v>-1566.99872</v>
      </c>
      <c r="H1222" s="2">
        <f t="shared" si="23"/>
        <v>0.87000000000023192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301.58000000000004</v>
      </c>
      <c r="D1227" s="1">
        <f>BILANCA!E250</f>
        <v>3127.4500000000003</v>
      </c>
      <c r="E1227" s="1">
        <v>0</v>
      </c>
      <c r="F1227" s="1">
        <v>0</v>
      </c>
      <c r="G1227" s="2">
        <f t="shared" si="22"/>
        <v>1599.7811200000001</v>
      </c>
      <c r="H1227" s="2">
        <f t="shared" si="23"/>
        <v>0.87000000000023192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115.68</v>
      </c>
      <c r="D1228" s="1">
        <f>BILANCA!E251</f>
        <v>2941.55</v>
      </c>
      <c r="E1228" s="1">
        <v>0</v>
      </c>
      <c r="F1228" s="1">
        <v>0</v>
      </c>
      <c r="G1228" s="2">
        <f t="shared" si="22"/>
        <v>1469.7011</v>
      </c>
      <c r="H1228" s="2">
        <f t="shared" si="23"/>
        <v>0.76999999999981128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185.9</v>
      </c>
      <c r="D1229" s="1">
        <f>BILANCA!E252</f>
        <v>185.9</v>
      </c>
      <c r="E1229" s="1">
        <v>0</v>
      </c>
      <c r="F1229" s="1">
        <v>0</v>
      </c>
      <c r="G1229" s="2">
        <f t="shared" si="22"/>
        <v>137.1942</v>
      </c>
      <c r="H1229" s="2">
        <f t="shared" si="23"/>
        <v>0.19999999999998863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66650.100000000006</v>
      </c>
      <c r="D1236" s="1">
        <f>BILANCA!E259</f>
        <v>66510</v>
      </c>
      <c r="E1236" s="1">
        <v>0</v>
      </c>
      <c r="F1236" s="1">
        <v>0</v>
      </c>
      <c r="G1236" s="2">
        <f t="shared" si="22"/>
        <v>50516.535300000003</v>
      </c>
      <c r="H1236" s="2">
        <f t="shared" si="23"/>
        <v>0.10000000000582077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66650.100000000006</v>
      </c>
      <c r="D1237" s="1">
        <f>BILANCA!E260</f>
        <v>66510</v>
      </c>
      <c r="E1237" s="1">
        <v>0</v>
      </c>
      <c r="F1237" s="1">
        <v>0</v>
      </c>
      <c r="G1237" s="2">
        <f t="shared" si="22"/>
        <v>50716.205400000006</v>
      </c>
      <c r="H1237" s="2">
        <f t="shared" si="23"/>
        <v>0.10000000000582077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1.69</v>
      </c>
      <c r="E1241" s="1">
        <v>0</v>
      </c>
      <c r="F1241" s="1">
        <v>0</v>
      </c>
      <c r="G1241" s="2">
        <f t="shared" si="22"/>
        <v>0.87204000000000004</v>
      </c>
      <c r="H1241" s="2">
        <f t="shared" si="23"/>
        <v>0.31000000000000005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5833.96</v>
      </c>
      <c r="D1244" s="1">
        <f>BILANCA!E268</f>
        <v>672.54</v>
      </c>
      <c r="E1244" s="1">
        <v>0</v>
      </c>
      <c r="F1244" s="1">
        <v>0</v>
      </c>
      <c r="G1244" s="2">
        <f t="shared" si="24"/>
        <v>1873.7294400000001</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1.69</v>
      </c>
      <c r="E1262" s="1">
        <v>0</v>
      </c>
      <c r="F1262" s="1">
        <v>0</v>
      </c>
      <c r="G1262" s="2">
        <f t="shared" si="24"/>
        <v>0.94302000000000008</v>
      </c>
      <c r="H1262" s="2">
        <f t="shared" si="23"/>
        <v>0.31000000000000005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72827.77</v>
      </c>
      <c r="D1264" s="1">
        <f>BILANCA!E288</f>
        <v>74140.62</v>
      </c>
      <c r="E1264" s="1">
        <v>0</v>
      </c>
      <c r="F1264" s="1">
        <v>0</v>
      </c>
      <c r="G1264" s="2">
        <f t="shared" si="24"/>
        <v>62131.631810000006</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5834.36</v>
      </c>
      <c r="D1278" s="1">
        <f>BILANCA!E302</f>
        <v>672.67</v>
      </c>
      <c r="E1278" s="1">
        <v>0</v>
      </c>
      <c r="F1278" s="1">
        <v>0</v>
      </c>
      <c r="G1278" s="2">
        <f t="shared" si="24"/>
        <v>2118.0115000000001</v>
      </c>
      <c r="H1278" s="2">
        <f t="shared" si="23"/>
        <v>0.68999999999971351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771932.69</v>
      </c>
      <c r="D1322" s="1">
        <f>'RAS-funkcijski'!E28</f>
        <v>1046441.8</v>
      </c>
      <c r="E1322" s="1">
        <v>0</v>
      </c>
      <c r="F1322" s="1">
        <v>0</v>
      </c>
      <c r="G1322" s="2">
        <f t="shared" si="24"/>
        <v>68755.590960000001</v>
      </c>
      <c r="H1322" s="2">
        <f t="shared" si="23"/>
        <v>0.51000000000931323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771932.69</v>
      </c>
      <c r="D1325" s="1">
        <f>'RAS-funkcijski'!E31</f>
        <v>1046441.8</v>
      </c>
      <c r="E1325" s="1">
        <v>0</v>
      </c>
      <c r="F1325" s="1">
        <v>0</v>
      </c>
      <c r="G1325" s="2">
        <f t="shared" si="24"/>
        <v>77350.039829999994</v>
      </c>
      <c r="H1325" s="2">
        <f t="shared" si="23"/>
        <v>0.51000000000931323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771932.69</v>
      </c>
      <c r="D1435" s="13">
        <f>'RAS-funkcijski'!E141</f>
        <v>1046441.8</v>
      </c>
      <c r="E1435" s="13">
        <v>0</v>
      </c>
      <c r="F1435" s="13">
        <v>0</v>
      </c>
      <c r="G1435" s="14">
        <f t="shared" si="24"/>
        <v>392479.83173000003</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23468.76</v>
      </c>
      <c r="D1436" s="6">
        <f>'P-VRIO'!E5</f>
        <v>0</v>
      </c>
      <c r="E1436" s="6">
        <v>0</v>
      </c>
      <c r="F1436" s="6">
        <v>0</v>
      </c>
      <c r="G1436" s="7">
        <f t="shared" si="24"/>
        <v>23.46876</v>
      </c>
      <c r="H1436" s="7">
        <f t="shared" si="27"/>
        <v>0.24000000000160071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23468.76</v>
      </c>
      <c r="D1453" s="1">
        <f>'P-VRIO'!E22</f>
        <v>0</v>
      </c>
      <c r="E1453" s="1">
        <v>0</v>
      </c>
      <c r="F1453" s="1">
        <v>0</v>
      </c>
      <c r="G1453" s="2">
        <f t="shared" si="24"/>
        <v>422.43767999999994</v>
      </c>
      <c r="H1453" s="2">
        <f t="shared" si="27"/>
        <v>0.24000000000160071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23468.76</v>
      </c>
      <c r="D1454" s="1">
        <f>'P-VRIO'!E23</f>
        <v>0</v>
      </c>
      <c r="E1454" s="1">
        <v>0</v>
      </c>
      <c r="F1454" s="1">
        <v>0</v>
      </c>
      <c r="G1454" s="2">
        <f t="shared" si="24"/>
        <v>445.90643999999998</v>
      </c>
      <c r="H1454" s="2">
        <f t="shared" si="27"/>
        <v>0.24000000000160071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23468.76</v>
      </c>
      <c r="D1456" s="1">
        <f>'P-VRIO'!E25</f>
        <v>0</v>
      </c>
      <c r="E1456" s="1">
        <v>0</v>
      </c>
      <c r="F1456" s="1">
        <v>0</v>
      </c>
      <c r="G1456" s="2">
        <f t="shared" si="24"/>
        <v>492.84395999999998</v>
      </c>
      <c r="H1456" s="2">
        <f t="shared" si="27"/>
        <v>0.24000000000160071</v>
      </c>
      <c r="I1456" s="10">
        <f t="shared" si="30"/>
        <v>118.28255040078889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72827.77</v>
      </c>
      <c r="D1480" s="6"/>
      <c r="E1480" s="6">
        <v>0</v>
      </c>
      <c r="F1480" s="6">
        <v>0</v>
      </c>
      <c r="G1480" s="7">
        <f t="shared" ref="G1480:G1580" si="34">B1480/1000*C1480</f>
        <v>72.827770000000001</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1057424.8699999999</v>
      </c>
      <c r="D1481" s="1">
        <v>0</v>
      </c>
      <c r="E1481" s="1">
        <v>0</v>
      </c>
      <c r="F1481" s="1">
        <v>0</v>
      </c>
      <c r="G1481" s="2">
        <f t="shared" si="34"/>
        <v>2114.8497399999997</v>
      </c>
      <c r="H1481" s="2">
        <f t="shared" si="35"/>
        <v>0.13000000012107193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1057424.8699999999</v>
      </c>
      <c r="D1483" s="1">
        <v>0</v>
      </c>
      <c r="E1483" s="1">
        <v>0</v>
      </c>
      <c r="F1483" s="1">
        <v>0</v>
      </c>
      <c r="G1483" s="2">
        <f t="shared" si="34"/>
        <v>4229.6994799999993</v>
      </c>
      <c r="H1483" s="2">
        <f t="shared" si="35"/>
        <v>0.13000000012107193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837166.1</v>
      </c>
      <c r="D1484" s="1">
        <v>0</v>
      </c>
      <c r="E1484" s="1">
        <v>0</v>
      </c>
      <c r="F1484" s="1">
        <v>0</v>
      </c>
      <c r="G1484" s="2">
        <f t="shared" si="34"/>
        <v>4185.8305</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217124.1</v>
      </c>
      <c r="D1485" s="1">
        <v>0</v>
      </c>
      <c r="E1485" s="1">
        <v>0</v>
      </c>
      <c r="F1485" s="1">
        <v>0</v>
      </c>
      <c r="G1485" s="2">
        <f t="shared" si="34"/>
        <v>1302.7446</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735.74</v>
      </c>
      <c r="D1486" s="1">
        <v>0</v>
      </c>
      <c r="E1486" s="1">
        <v>0</v>
      </c>
      <c r="F1486" s="1">
        <v>0</v>
      </c>
      <c r="G1486" s="2">
        <f t="shared" si="34"/>
        <v>5.1501799999999998</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2398.9299999999998</v>
      </c>
      <c r="D1491" s="1">
        <v>0</v>
      </c>
      <c r="E1491" s="1">
        <v>0</v>
      </c>
      <c r="F1491" s="1">
        <v>0</v>
      </c>
      <c r="G1491" s="2">
        <f t="shared" si="34"/>
        <v>28.78716</v>
      </c>
      <c r="H1491" s="2">
        <f t="shared" si="35"/>
        <v>7.0000000000163709E-2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1056112.02</v>
      </c>
      <c r="D1499" s="1">
        <v>0</v>
      </c>
      <c r="E1499" s="1">
        <v>0</v>
      </c>
      <c r="F1499" s="1">
        <v>0</v>
      </c>
      <c r="G1499" s="2">
        <f t="shared" si="34"/>
        <v>21122.240400000002</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1056112.02</v>
      </c>
      <c r="D1501" s="1">
        <v>0</v>
      </c>
      <c r="E1501" s="1">
        <v>0</v>
      </c>
      <c r="F1501" s="1">
        <v>0</v>
      </c>
      <c r="G1501" s="2">
        <f t="shared" si="34"/>
        <v>23234.46444</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831418.56</v>
      </c>
      <c r="D1502" s="1">
        <v>0</v>
      </c>
      <c r="E1502" s="1">
        <v>0</v>
      </c>
      <c r="F1502" s="1">
        <v>0</v>
      </c>
      <c r="G1502" s="2">
        <f t="shared" si="34"/>
        <v>19122.62688</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216397.1</v>
      </c>
      <c r="D1503" s="1">
        <v>0</v>
      </c>
      <c r="E1503" s="1">
        <v>0</v>
      </c>
      <c r="F1503" s="1">
        <v>0</v>
      </c>
      <c r="G1503" s="2">
        <f t="shared" si="34"/>
        <v>5193.5304000000006</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735.74</v>
      </c>
      <c r="D1504" s="1">
        <v>0</v>
      </c>
      <c r="E1504" s="1">
        <v>0</v>
      </c>
      <c r="F1504" s="1">
        <v>0</v>
      </c>
      <c r="G1504" s="2">
        <f t="shared" si="34"/>
        <v>18.3935</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7560.62</v>
      </c>
      <c r="D1509" s="1">
        <v>0</v>
      </c>
      <c r="E1509" s="1">
        <v>0</v>
      </c>
      <c r="F1509" s="1">
        <v>0</v>
      </c>
      <c r="G1509" s="2">
        <f t="shared" si="34"/>
        <v>226.81859999999998</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74140.619999999879</v>
      </c>
      <c r="D1517" s="1">
        <v>0</v>
      </c>
      <c r="E1517" s="1">
        <v>0</v>
      </c>
      <c r="F1517" s="1">
        <v>0</v>
      </c>
      <c r="G1517" s="2">
        <f t="shared" si="34"/>
        <v>2817.3435599999953</v>
      </c>
      <c r="H1517" s="2">
        <f t="shared" si="35"/>
        <v>0.38000000012107193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74140.62</v>
      </c>
      <c r="D1576" s="1">
        <v>0</v>
      </c>
      <c r="E1576" s="1">
        <v>0</v>
      </c>
      <c r="F1576" s="1">
        <v>0</v>
      </c>
      <c r="G1576" s="2">
        <f t="shared" si="34"/>
        <v>7191.6401399999995</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672.67</v>
      </c>
      <c r="D1577" s="1">
        <v>0</v>
      </c>
      <c r="E1577" s="1">
        <v>0</v>
      </c>
      <c r="F1577" s="1">
        <v>0</v>
      </c>
      <c r="G1577" s="2">
        <f t="shared" si="34"/>
        <v>65.921660000000003</v>
      </c>
      <c r="H1577" s="2">
        <f t="shared" si="35"/>
        <v>0.33000000000004093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73467.95</v>
      </c>
      <c r="D1578" s="1">
        <v>0</v>
      </c>
      <c r="E1578" s="1">
        <v>0</v>
      </c>
      <c r="F1578" s="1">
        <v>0</v>
      </c>
      <c r="G1578" s="2">
        <f t="shared" si="34"/>
        <v>7273.3270499999999</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4567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774500.5</v>
      </c>
      <c r="I16" s="170">
        <f>'PR-RAS'!E6</f>
        <v>1043615.93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771746.79</v>
      </c>
      <c r="I17" s="170">
        <f>'PR-RAS'!E151</f>
        <v>1046441.7999999998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301.58000000006041</v>
      </c>
      <c r="I19" s="171">
        <f>'PR-RAS'!E646</f>
        <v>3127.4499999997624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12254.609999999995</v>
      </c>
      <c r="I20" s="173">
        <f>BILANCA!E7</f>
        <v>33856.33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72526.19</v>
      </c>
      <c r="I21" s="175">
        <f>BILANCA!E68</f>
        <v>71013.17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72827.77</v>
      </c>
      <c r="I22" s="175">
        <f>BILANCA!E176</f>
        <v>74140.62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11953.03</v>
      </c>
      <c r="I23" s="177">
        <f>BILANCA!E237</f>
        <v>30728.880000000001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771932.69</v>
      </c>
      <c r="I28" s="179">
        <f>'RAS-funkcijski'!E141</f>
        <v>1046441.8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23468.76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23468.76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72827.77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74140.619999999879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74140.62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1"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774500.5</v>
      </c>
      <c r="E6" s="51">
        <f>E7+E44+E50+E82+E106+E124+E133+E139</f>
        <v>1043615.93</v>
      </c>
      <c r="F6" s="52">
        <f t="shared" ref="F6:F131" si="0">IF(D6&lt;&gt;0,IF(E6/D6&gt;=100,"&gt;&gt;100",E6/D6*100),"-")</f>
        <v>134.74696659330755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235.11</v>
      </c>
      <c r="E124" s="51">
        <f t="shared" si="27"/>
        <v>306.38</v>
      </c>
      <c r="F124" s="52">
        <f t="shared" si="0"/>
        <v>130.31347029050232</v>
      </c>
    </row>
    <row r="125" spans="1:6" ht="12.75" customHeight="1" x14ac:dyDescent="0.2">
      <c r="A125" s="53">
        <v>661</v>
      </c>
      <c r="B125" s="86" t="s">
        <v>296</v>
      </c>
      <c r="C125" s="50" t="s">
        <v>297</v>
      </c>
      <c r="D125" s="51">
        <f t="shared" ref="D125:E125" si="28">SUM(D126:D127)</f>
        <v>235.11</v>
      </c>
      <c r="E125" s="51">
        <f t="shared" si="28"/>
        <v>306.38</v>
      </c>
      <c r="F125" s="52">
        <f t="shared" si="0"/>
        <v>130.31347029050232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235.11</v>
      </c>
      <c r="E127" s="242">
        <v>306.38</v>
      </c>
      <c r="F127" s="52">
        <f t="shared" si="0"/>
        <v>130.31347029050232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774265.39</v>
      </c>
      <c r="E133" s="51">
        <f t="shared" si="30"/>
        <v>1043309.55</v>
      </c>
      <c r="F133" s="52">
        <f t="shared" ref="F133:F223" si="31">IF(D133&lt;&gt;0,IF(E133/D133&gt;=100,"&gt;&gt;100",E133/D133*100),"-")</f>
        <v>134.74831284916405</v>
      </c>
    </row>
    <row r="134" spans="1:6" ht="24" x14ac:dyDescent="0.2">
      <c r="A134" s="53">
        <v>671</v>
      </c>
      <c r="B134" s="232" t="s">
        <v>314</v>
      </c>
      <c r="C134" s="50" t="s">
        <v>315</v>
      </c>
      <c r="D134" s="51">
        <f t="shared" ref="D134:E134" si="32">SUM(D135:D137)</f>
        <v>774265.39</v>
      </c>
      <c r="E134" s="51">
        <f t="shared" si="32"/>
        <v>1043309.55</v>
      </c>
      <c r="F134" s="52">
        <f t="shared" si="31"/>
        <v>134.74831284916405</v>
      </c>
    </row>
    <row r="135" spans="1:6" ht="12.75" customHeight="1" x14ac:dyDescent="0.2">
      <c r="A135" s="53">
        <v>6711</v>
      </c>
      <c r="B135" s="85" t="s">
        <v>316</v>
      </c>
      <c r="C135" s="50" t="s">
        <v>317</v>
      </c>
      <c r="D135" s="242">
        <v>774265.39</v>
      </c>
      <c r="E135" s="242">
        <v>1043309.55</v>
      </c>
      <c r="F135" s="52">
        <f t="shared" si="31"/>
        <v>134.74831284916405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771746.79</v>
      </c>
      <c r="E151" s="51">
        <f t="shared" si="35"/>
        <v>1046441.7999999998</v>
      </c>
      <c r="F151" s="52">
        <f t="shared" si="31"/>
        <v>135.59392971365645</v>
      </c>
    </row>
    <row r="152" spans="1:6" ht="12.75" customHeight="1" x14ac:dyDescent="0.2">
      <c r="A152" s="53">
        <v>31</v>
      </c>
      <c r="B152" s="85" t="s">
        <v>349</v>
      </c>
      <c r="C152" s="50" t="s">
        <v>350</v>
      </c>
      <c r="D152" s="51">
        <f t="shared" ref="D152:E152" si="36">D153+D158+D159</f>
        <v>611249.5</v>
      </c>
      <c r="E152" s="51">
        <f t="shared" si="36"/>
        <v>829020.10999999987</v>
      </c>
      <c r="F152" s="52">
        <f t="shared" si="31"/>
        <v>135.6271228033724</v>
      </c>
    </row>
    <row r="153" spans="1:6" ht="12.75" customHeight="1" x14ac:dyDescent="0.2">
      <c r="A153" s="53">
        <v>311</v>
      </c>
      <c r="B153" s="85" t="s">
        <v>351</v>
      </c>
      <c r="C153" s="50" t="s">
        <v>352</v>
      </c>
      <c r="D153" s="51">
        <f t="shared" ref="D153:E153" si="37">SUM(D154:D157)</f>
        <v>512323.81</v>
      </c>
      <c r="E153" s="51">
        <f t="shared" si="37"/>
        <v>690937.15999999992</v>
      </c>
      <c r="F153" s="52">
        <f t="shared" si="31"/>
        <v>134.86337088256738</v>
      </c>
    </row>
    <row r="154" spans="1:6" ht="12.75" customHeight="1" x14ac:dyDescent="0.2">
      <c r="A154" s="53">
        <v>3111</v>
      </c>
      <c r="B154" s="85" t="s">
        <v>353</v>
      </c>
      <c r="C154" s="50" t="s">
        <v>354</v>
      </c>
      <c r="D154" s="242">
        <v>510902.94</v>
      </c>
      <c r="E154" s="242">
        <v>687668.69</v>
      </c>
      <c r="F154" s="52">
        <f t="shared" si="31"/>
        <v>134.59869500848828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1420.87</v>
      </c>
      <c r="E156" s="242">
        <v>3268.47</v>
      </c>
      <c r="F156" s="52">
        <f t="shared" si="31"/>
        <v>230.033007945836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14392.26</v>
      </c>
      <c r="E158" s="242">
        <v>24078.22</v>
      </c>
      <c r="F158" s="52">
        <f t="shared" si="31"/>
        <v>167.29978474541178</v>
      </c>
    </row>
    <row r="159" spans="1:6" ht="12.75" customHeight="1" x14ac:dyDescent="0.2">
      <c r="A159" s="53">
        <v>313</v>
      </c>
      <c r="B159" s="85" t="s">
        <v>363</v>
      </c>
      <c r="C159" s="50" t="s">
        <v>364</v>
      </c>
      <c r="D159" s="51">
        <f t="shared" ref="D159:E159" si="38">SUM(D160:D162)</f>
        <v>84533.43</v>
      </c>
      <c r="E159" s="51">
        <f t="shared" si="38"/>
        <v>114004.73</v>
      </c>
      <c r="F159" s="52">
        <f t="shared" si="31"/>
        <v>134.86348536904276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84533.43</v>
      </c>
      <c r="E161" s="242">
        <v>114004.73</v>
      </c>
      <c r="F161" s="52">
        <f t="shared" si="31"/>
        <v>134.86348536904276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160012.29</v>
      </c>
      <c r="E163" s="51">
        <f t="shared" si="39"/>
        <v>216685.95</v>
      </c>
      <c r="F163" s="52">
        <f t="shared" si="31"/>
        <v>135.41831693053078</v>
      </c>
    </row>
    <row r="164" spans="1:6" ht="12.75" customHeight="1" x14ac:dyDescent="0.2">
      <c r="A164" s="53">
        <v>321</v>
      </c>
      <c r="B164" s="85" t="s">
        <v>372</v>
      </c>
      <c r="C164" s="50" t="s">
        <v>373</v>
      </c>
      <c r="D164" s="51">
        <f t="shared" ref="D164:E164" si="40">SUM(D165:D168)</f>
        <v>16061.47</v>
      </c>
      <c r="E164" s="51">
        <f t="shared" si="40"/>
        <v>21381.99</v>
      </c>
      <c r="F164" s="52">
        <f t="shared" si="31"/>
        <v>133.1259841097982</v>
      </c>
    </row>
    <row r="165" spans="1:6" ht="12.75" customHeight="1" x14ac:dyDescent="0.2">
      <c r="A165" s="53">
        <v>3211</v>
      </c>
      <c r="B165" s="85" t="s">
        <v>374</v>
      </c>
      <c r="C165" s="50" t="s">
        <v>375</v>
      </c>
      <c r="D165" s="242">
        <v>6361.25</v>
      </c>
      <c r="E165" s="242">
        <v>7926.2</v>
      </c>
      <c r="F165" s="52">
        <f t="shared" si="31"/>
        <v>124.60129691491453</v>
      </c>
    </row>
    <row r="166" spans="1:6" ht="12.75" customHeight="1" x14ac:dyDescent="0.2">
      <c r="A166" s="53">
        <v>3212</v>
      </c>
      <c r="B166" s="85" t="s">
        <v>376</v>
      </c>
      <c r="C166" s="50" t="s">
        <v>377</v>
      </c>
      <c r="D166" s="242">
        <v>9540.2199999999993</v>
      </c>
      <c r="E166" s="242">
        <v>12428.79</v>
      </c>
      <c r="F166" s="52">
        <f t="shared" si="31"/>
        <v>130.27781329990296</v>
      </c>
    </row>
    <row r="167" spans="1:6" ht="12.75" customHeight="1" x14ac:dyDescent="0.2">
      <c r="A167" s="53">
        <v>3213</v>
      </c>
      <c r="B167" s="85" t="s">
        <v>378</v>
      </c>
      <c r="C167" s="50" t="s">
        <v>379</v>
      </c>
      <c r="D167" s="242">
        <v>160</v>
      </c>
      <c r="E167" s="242">
        <v>1027</v>
      </c>
      <c r="F167" s="52">
        <f t="shared" si="31"/>
        <v>641.875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13363.26</v>
      </c>
      <c r="E169" s="51">
        <f t="shared" si="41"/>
        <v>14016.73</v>
      </c>
      <c r="F169" s="52">
        <f t="shared" si="31"/>
        <v>104.89004928438119</v>
      </c>
    </row>
    <row r="170" spans="1:6" ht="12.75" customHeight="1" x14ac:dyDescent="0.2">
      <c r="A170" s="53">
        <v>3221</v>
      </c>
      <c r="B170" s="85" t="s">
        <v>384</v>
      </c>
      <c r="C170" s="50" t="s">
        <v>385</v>
      </c>
      <c r="D170" s="242">
        <v>10104.75</v>
      </c>
      <c r="E170" s="242">
        <v>10763.42</v>
      </c>
      <c r="F170" s="52">
        <f t="shared" si="31"/>
        <v>106.51841955515971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2956.44</v>
      </c>
      <c r="E172" s="242">
        <v>2482.6</v>
      </c>
      <c r="F172" s="52">
        <f t="shared" si="31"/>
        <v>83.972615713493255</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302.07</v>
      </c>
      <c r="E174" s="242">
        <v>770.71</v>
      </c>
      <c r="F174" s="52">
        <f t="shared" si="31"/>
        <v>255.14284768431162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128922.88</v>
      </c>
      <c r="E177" s="51">
        <f t="shared" si="42"/>
        <v>180686.67</v>
      </c>
      <c r="F177" s="52">
        <f t="shared" si="31"/>
        <v>140.15097242630634</v>
      </c>
    </row>
    <row r="178" spans="1:6" ht="12.75" customHeight="1" x14ac:dyDescent="0.2">
      <c r="A178" s="53">
        <v>3231</v>
      </c>
      <c r="B178" s="85" t="s">
        <v>400</v>
      </c>
      <c r="C178" s="50" t="s">
        <v>401</v>
      </c>
      <c r="D178" s="242">
        <v>12330.5</v>
      </c>
      <c r="E178" s="242">
        <v>15725.04</v>
      </c>
      <c r="F178" s="52">
        <f t="shared" si="31"/>
        <v>127.52962166984307</v>
      </c>
    </row>
    <row r="179" spans="1:6" ht="12.75" customHeight="1" x14ac:dyDescent="0.2">
      <c r="A179" s="53">
        <v>3232</v>
      </c>
      <c r="B179" s="85" t="s">
        <v>402</v>
      </c>
      <c r="C179" s="50" t="s">
        <v>403</v>
      </c>
      <c r="D179" s="242">
        <v>1171.3</v>
      </c>
      <c r="E179" s="242">
        <v>6.8</v>
      </c>
      <c r="F179" s="52">
        <f t="shared" si="31"/>
        <v>0.58055152394775034</v>
      </c>
    </row>
    <row r="180" spans="1:6" ht="12.75" customHeight="1" x14ac:dyDescent="0.2">
      <c r="A180" s="53">
        <v>3233</v>
      </c>
      <c r="B180" s="85" t="s">
        <v>404</v>
      </c>
      <c r="C180" s="50" t="s">
        <v>405</v>
      </c>
      <c r="D180" s="242">
        <v>1566.79</v>
      </c>
      <c r="E180" s="242">
        <v>2690</v>
      </c>
      <c r="F180" s="52">
        <f t="shared" si="31"/>
        <v>171.68861174758584</v>
      </c>
    </row>
    <row r="181" spans="1:6" ht="12.75" customHeight="1" x14ac:dyDescent="0.2">
      <c r="A181" s="53">
        <v>3234</v>
      </c>
      <c r="B181" s="85" t="s">
        <v>406</v>
      </c>
      <c r="C181" s="50" t="s">
        <v>407</v>
      </c>
      <c r="D181" s="242">
        <v>1030.46</v>
      </c>
      <c r="E181" s="242">
        <v>1075.71</v>
      </c>
      <c r="F181" s="52">
        <f t="shared" si="31"/>
        <v>104.39124274595812</v>
      </c>
    </row>
    <row r="182" spans="1:6" ht="12.75" customHeight="1" x14ac:dyDescent="0.2">
      <c r="A182" s="53">
        <v>3235</v>
      </c>
      <c r="B182" s="85" t="s">
        <v>408</v>
      </c>
      <c r="C182" s="50" t="s">
        <v>409</v>
      </c>
      <c r="D182" s="242">
        <v>3849</v>
      </c>
      <c r="E182" s="242">
        <v>4726.62</v>
      </c>
      <c r="F182" s="52">
        <f t="shared" si="31"/>
        <v>122.80124707716288</v>
      </c>
    </row>
    <row r="183" spans="1:6" ht="12.75" customHeight="1" x14ac:dyDescent="0.2">
      <c r="A183" s="53">
        <v>3236</v>
      </c>
      <c r="B183" s="85" t="s">
        <v>410</v>
      </c>
      <c r="C183" s="50" t="s">
        <v>411</v>
      </c>
      <c r="D183" s="242">
        <v>2767.59</v>
      </c>
      <c r="E183" s="242">
        <v>50</v>
      </c>
      <c r="F183" s="52">
        <f t="shared" si="31"/>
        <v>1.8066259814495642</v>
      </c>
    </row>
    <row r="184" spans="1:6" ht="12.75" customHeight="1" x14ac:dyDescent="0.2">
      <c r="A184" s="53">
        <v>3237</v>
      </c>
      <c r="B184" s="85" t="s">
        <v>412</v>
      </c>
      <c r="C184" s="50" t="s">
        <v>413</v>
      </c>
      <c r="D184" s="242">
        <v>101749.6</v>
      </c>
      <c r="E184" s="242">
        <v>151967.70000000001</v>
      </c>
      <c r="F184" s="52">
        <f t="shared" si="31"/>
        <v>149.35459205736436</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4437.72</v>
      </c>
      <c r="E186" s="242">
        <v>4424.88</v>
      </c>
      <c r="F186" s="52">
        <f t="shared" si="31"/>
        <v>99.710662231956945</v>
      </c>
    </row>
    <row r="187" spans="1:6" ht="12.75" customHeight="1" x14ac:dyDescent="0.2">
      <c r="A187" s="53">
        <v>324</v>
      </c>
      <c r="B187" s="85" t="s">
        <v>418</v>
      </c>
      <c r="C187" s="50" t="s">
        <v>419</v>
      </c>
      <c r="D187" s="242">
        <v>1440.59</v>
      </c>
      <c r="E187" s="242">
        <v>183.36</v>
      </c>
      <c r="F187" s="52">
        <f t="shared" si="31"/>
        <v>12.728118340402197</v>
      </c>
    </row>
    <row r="188" spans="1:6" ht="12.75" customHeight="1" x14ac:dyDescent="0.2">
      <c r="A188" s="53">
        <v>329</v>
      </c>
      <c r="B188" s="85" t="s">
        <v>420</v>
      </c>
      <c r="C188" s="50" t="s">
        <v>421</v>
      </c>
      <c r="D188" s="51">
        <f t="shared" ref="D188:E188" si="43">SUM(D189:D195)</f>
        <v>224.09</v>
      </c>
      <c r="E188" s="51">
        <f t="shared" si="43"/>
        <v>417.2</v>
      </c>
      <c r="F188" s="52">
        <f t="shared" si="31"/>
        <v>186.17519746530411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224.09</v>
      </c>
      <c r="E195" s="242">
        <v>417.2</v>
      </c>
      <c r="F195" s="52">
        <f t="shared" si="31"/>
        <v>186.17519746530411</v>
      </c>
    </row>
    <row r="196" spans="1:6" ht="12.75" customHeight="1" x14ac:dyDescent="0.2">
      <c r="A196" s="53">
        <v>34</v>
      </c>
      <c r="B196" s="232" t="s">
        <v>436</v>
      </c>
      <c r="C196" s="50" t="s">
        <v>437</v>
      </c>
      <c r="D196" s="51">
        <f t="shared" ref="D196:E196" si="44">D197+D202+D210</f>
        <v>485</v>
      </c>
      <c r="E196" s="51">
        <f t="shared" si="44"/>
        <v>735.74</v>
      </c>
      <c r="F196" s="52">
        <f t="shared" si="31"/>
        <v>151.69896907216497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485</v>
      </c>
      <c r="E210" s="51">
        <f t="shared" si="47"/>
        <v>735.74</v>
      </c>
      <c r="F210" s="52">
        <f t="shared" si="31"/>
        <v>151.69896907216497</v>
      </c>
    </row>
    <row r="211" spans="1:6" ht="12.75" customHeight="1" x14ac:dyDescent="0.2">
      <c r="A211" s="53">
        <v>3431</v>
      </c>
      <c r="B211" s="232" t="s">
        <v>466</v>
      </c>
      <c r="C211" s="50" t="s">
        <v>467</v>
      </c>
      <c r="D211" s="242">
        <v>485</v>
      </c>
      <c r="E211" s="242">
        <v>735.74</v>
      </c>
      <c r="F211" s="52">
        <f t="shared" si="31"/>
        <v>151.69896907216497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771746.79</v>
      </c>
      <c r="E289" s="51">
        <f t="shared" si="79"/>
        <v>1046441.7999999998</v>
      </c>
      <c r="F289" s="52">
        <f t="shared" si="76"/>
        <v>135.59392971365645</v>
      </c>
    </row>
    <row r="290" spans="1:6" ht="12.75" customHeight="1" x14ac:dyDescent="0.2">
      <c r="A290" s="53" t="s">
        <v>609</v>
      </c>
      <c r="B290" s="85" t="s">
        <v>620</v>
      </c>
      <c r="C290" s="50" t="s">
        <v>621</v>
      </c>
      <c r="D290" s="51">
        <f>IF(D6&gt;=D289,D6-D289,0)</f>
        <v>2753.7099999999627</v>
      </c>
      <c r="E290" s="51">
        <f>IF(E6&gt;=E289,E6-E289,0)</f>
        <v>0</v>
      </c>
      <c r="F290" s="52">
        <f t="shared" si="76"/>
        <v>0</v>
      </c>
    </row>
    <row r="291" spans="1:6" ht="12.75" customHeight="1" x14ac:dyDescent="0.2">
      <c r="A291" s="53" t="s">
        <v>609</v>
      </c>
      <c r="B291" s="85" t="s">
        <v>622</v>
      </c>
      <c r="C291" s="50" t="s">
        <v>623</v>
      </c>
      <c r="D291" s="51">
        <f>IF(D289&gt;=D6,D289-D6,0)</f>
        <v>0</v>
      </c>
      <c r="E291" s="51">
        <f>IF(E289&gt;=E6,E289-E6,0)</f>
        <v>2825.8699999997625</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2869.39</v>
      </c>
      <c r="E293" s="242">
        <v>115.68</v>
      </c>
      <c r="F293" s="52">
        <f t="shared" si="76"/>
        <v>4.0315188942597562</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185.9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185.9</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185.9</v>
      </c>
      <c r="E369" s="51">
        <f t="shared" si="101"/>
        <v>0</v>
      </c>
      <c r="F369" s="52">
        <f t="shared" si="81"/>
        <v>0</v>
      </c>
    </row>
    <row r="370" spans="1:6" ht="12.75" customHeight="1" x14ac:dyDescent="0.2">
      <c r="A370" s="53">
        <v>4221</v>
      </c>
      <c r="B370" s="85" t="s">
        <v>675</v>
      </c>
      <c r="C370" s="50" t="s">
        <v>767</v>
      </c>
      <c r="D370" s="242">
        <v>185.9</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185.9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185.9</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774500.5</v>
      </c>
      <c r="E412" s="51">
        <f>E6+E298</f>
        <v>1043615.93</v>
      </c>
      <c r="F412" s="52">
        <f t="shared" si="81"/>
        <v>134.74696659330755</v>
      </c>
    </row>
    <row r="413" spans="1:6" ht="12.75" customHeight="1" x14ac:dyDescent="0.2">
      <c r="A413" s="53" t="s">
        <v>609</v>
      </c>
      <c r="B413" s="85" t="s">
        <v>832</v>
      </c>
      <c r="C413" s="50" t="s">
        <v>833</v>
      </c>
      <c r="D413" s="51">
        <f t="shared" ref="D413:E413" si="112">D289+D350</f>
        <v>771932.69000000006</v>
      </c>
      <c r="E413" s="51">
        <f t="shared" si="112"/>
        <v>1046441.7999999998</v>
      </c>
      <c r="F413" s="52">
        <f t="shared" si="81"/>
        <v>135.56127542674733</v>
      </c>
    </row>
    <row r="414" spans="1:6" ht="12.75" customHeight="1" x14ac:dyDescent="0.2">
      <c r="A414" s="53" t="s">
        <v>609</v>
      </c>
      <c r="B414" s="85" t="s">
        <v>834</v>
      </c>
      <c r="C414" s="50" t="s">
        <v>835</v>
      </c>
      <c r="D414" s="51">
        <f t="shared" ref="D414:E414" si="113">IF(D412&gt;=D413,D412-D413,0)</f>
        <v>2567.8099999999395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2825.8699999997625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2869.39</v>
      </c>
      <c r="E417" s="51">
        <f t="shared" si="116"/>
        <v>301.58000000000004</v>
      </c>
      <c r="F417" s="52">
        <f t="shared" si="81"/>
        <v>10.510247822707965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774500.5</v>
      </c>
      <c r="E639" s="51">
        <f t="shared" si="180"/>
        <v>1043615.93</v>
      </c>
      <c r="F639" s="52">
        <f t="shared" si="119"/>
        <v>134.74696659330755</v>
      </c>
    </row>
    <row r="640" spans="1:6" ht="12.75" customHeight="1" x14ac:dyDescent="0.2">
      <c r="A640" s="53" t="s">
        <v>609</v>
      </c>
      <c r="B640" s="85" t="s">
        <v>1278</v>
      </c>
      <c r="C640" s="50" t="s">
        <v>1279</v>
      </c>
      <c r="D640" s="51">
        <f t="shared" ref="D640:E640" si="181">D413+D528</f>
        <v>771932.69000000006</v>
      </c>
      <c r="E640" s="51">
        <f t="shared" si="181"/>
        <v>1046441.7999999998</v>
      </c>
      <c r="F640" s="52">
        <f t="shared" si="119"/>
        <v>135.56127542674733</v>
      </c>
    </row>
    <row r="641" spans="1:6" ht="12.75" customHeight="1" x14ac:dyDescent="0.2">
      <c r="A641" s="53" t="s">
        <v>609</v>
      </c>
      <c r="B641" s="85" t="s">
        <v>1280</v>
      </c>
      <c r="C641" s="50" t="s">
        <v>1281</v>
      </c>
      <c r="D641" s="51">
        <f t="shared" ref="D641:E641" si="182">IF(D639&gt;=D640,D639-D640,0)</f>
        <v>2567.8099999999395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2825.8699999997625</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2869.39</v>
      </c>
      <c r="E644" s="51">
        <f t="shared" si="185"/>
        <v>301.58000000000004</v>
      </c>
      <c r="F644" s="52">
        <f t="shared" si="119"/>
        <v>10.510247822707965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301.58000000006041</v>
      </c>
      <c r="E646" s="51">
        <f t="shared" si="187"/>
        <v>3127.4499999997624</v>
      </c>
      <c r="F646" s="52">
        <f t="shared" si="119"/>
        <v>1037.0216857878959</v>
      </c>
    </row>
    <row r="647" spans="1:6" ht="24" x14ac:dyDescent="0.2">
      <c r="A647" s="55" t="s">
        <v>1292</v>
      </c>
      <c r="B647" s="233" t="s">
        <v>1293</v>
      </c>
      <c r="C647" s="56" t="s">
        <v>1292</v>
      </c>
      <c r="D647" s="243">
        <v>63909.919999999998</v>
      </c>
      <c r="E647" s="243">
        <v>70338.81</v>
      </c>
      <c r="F647" s="57">
        <f t="shared" si="119"/>
        <v>110.05929908846701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1631.76</v>
      </c>
      <c r="E649" s="242">
        <v>2539.11</v>
      </c>
      <c r="F649" s="52">
        <f t="shared" ref="F649:F724" si="188">IF(D649&lt;&gt;0,IF(E649/D649&gt;=100,"&gt;&gt;100",E649/D649*100),"-")</f>
        <v>155.60560376525962</v>
      </c>
    </row>
    <row r="650" spans="1:6" ht="12.75" customHeight="1" x14ac:dyDescent="0.2">
      <c r="A650" s="53" t="s">
        <v>1297</v>
      </c>
      <c r="B650" s="85" t="s">
        <v>1298</v>
      </c>
      <c r="C650" s="50" t="s">
        <v>1297</v>
      </c>
      <c r="D650" s="242">
        <v>777867.28</v>
      </c>
      <c r="E650" s="242">
        <v>1052233.3</v>
      </c>
      <c r="F650" s="52">
        <f t="shared" si="188"/>
        <v>135.27157229186963</v>
      </c>
    </row>
    <row r="651" spans="1:6" ht="12.75" customHeight="1" x14ac:dyDescent="0.2">
      <c r="A651" s="53" t="s">
        <v>1299</v>
      </c>
      <c r="B651" s="85" t="s">
        <v>1300</v>
      </c>
      <c r="C651" s="50" t="s">
        <v>1299</v>
      </c>
      <c r="D651" s="242">
        <v>776959.93</v>
      </c>
      <c r="E651" s="242">
        <v>1054772.28</v>
      </c>
      <c r="F651" s="52">
        <f t="shared" si="188"/>
        <v>135.7563291584419</v>
      </c>
    </row>
    <row r="652" spans="1:6" ht="24" x14ac:dyDescent="0.2">
      <c r="A652" s="53">
        <v>11</v>
      </c>
      <c r="B652" s="85" t="s">
        <v>1301</v>
      </c>
      <c r="C652" s="50" t="s">
        <v>1302</v>
      </c>
      <c r="D652" s="51">
        <f t="shared" ref="D652:E652" si="189">+D649+D650-D651</f>
        <v>2539.109999999986</v>
      </c>
      <c r="E652" s="51">
        <f t="shared" si="189"/>
        <v>0.13000000012107193</v>
      </c>
      <c r="F652" s="52">
        <f t="shared" si="188"/>
        <v>5.1199042231755473E-3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27</v>
      </c>
      <c r="E654" s="262">
        <v>26</v>
      </c>
      <c r="F654" s="52">
        <f t="shared" si="188"/>
        <v>96.296296296296291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24</v>
      </c>
      <c r="E656" s="262">
        <v>23</v>
      </c>
      <c r="F656" s="52">
        <f t="shared" si="188"/>
        <v>95.833333333333343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491.46</v>
      </c>
      <c r="E717" s="242">
        <v>1921.03</v>
      </c>
      <c r="F717" s="52">
        <f t="shared" si="188"/>
        <v>390.88226915720503</v>
      </c>
    </row>
    <row r="718" spans="1:6" ht="12.75" customHeight="1" x14ac:dyDescent="0.2">
      <c r="A718" s="53">
        <v>32121</v>
      </c>
      <c r="B718" s="85" t="s">
        <v>1416</v>
      </c>
      <c r="C718" s="50" t="s">
        <v>1417</v>
      </c>
      <c r="D718" s="242">
        <v>9540.2199999999993</v>
      </c>
      <c r="E718" s="242">
        <v>12428.79</v>
      </c>
      <c r="F718" s="52">
        <f t="shared" si="188"/>
        <v>130.27781329990296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2767.59</v>
      </c>
      <c r="E720" s="242">
        <v>50</v>
      </c>
      <c r="F720" s="52">
        <f t="shared" si="188"/>
        <v>1.8066259814495642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594.54</v>
      </c>
      <c r="E722" s="242"/>
      <c r="F722" s="52">
        <f t="shared" si="188"/>
        <v>0</v>
      </c>
    </row>
    <row r="723" spans="1:6" ht="12.75" customHeight="1" x14ac:dyDescent="0.2">
      <c r="A723" s="53" t="s">
        <v>1426</v>
      </c>
      <c r="B723" s="85" t="s">
        <v>1427</v>
      </c>
      <c r="C723" s="50" t="s">
        <v>1426</v>
      </c>
      <c r="D723" s="242">
        <v>12961.43</v>
      </c>
      <c r="E723" s="242">
        <v>33363.78</v>
      </c>
      <c r="F723" s="52">
        <f t="shared" si="188"/>
        <v>257.4081717835146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1"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84780.800000000003</v>
      </c>
      <c r="E6" s="229">
        <f t="shared" si="0"/>
        <v>104869.5</v>
      </c>
      <c r="F6" s="230">
        <f t="shared" ref="F6:F260" si="1">IF(D6&gt;0,IF(E6/D6&gt;=100,"&gt;&gt;100",E6/D6*100),"-")</f>
        <v>123.69486959311541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12254.609999999995</v>
      </c>
      <c r="E7" s="104">
        <f t="shared" si="2"/>
        <v>33856.33</v>
      </c>
      <c r="F7" s="93">
        <f t="shared" si="1"/>
        <v>276.27423475736896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12254.609999999995</v>
      </c>
      <c r="E12" s="104">
        <f t="shared" si="3"/>
        <v>33856.33</v>
      </c>
      <c r="F12" s="93">
        <f t="shared" si="1"/>
        <v>276.27423475736896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9248.99</v>
      </c>
      <c r="E13" s="104">
        <f t="shared" si="4"/>
        <v>9114.6200000000008</v>
      </c>
      <c r="F13" s="93">
        <f t="shared" si="1"/>
        <v>98.547192720502466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10749.44</v>
      </c>
      <c r="E15" s="247">
        <v>10749.44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1500.45</v>
      </c>
      <c r="E18" s="247">
        <v>1634.82</v>
      </c>
      <c r="F18" s="93">
        <f t="shared" si="1"/>
        <v>108.95531340597819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3005.6199999999953</v>
      </c>
      <c r="E19" s="104">
        <f t="shared" si="5"/>
        <v>24741.71</v>
      </c>
      <c r="F19" s="93">
        <f t="shared" si="1"/>
        <v>823.1815731862323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48599.28</v>
      </c>
      <c r="E20" s="247">
        <v>69958.94</v>
      </c>
      <c r="F20" s="93">
        <f t="shared" si="1"/>
        <v>143.95056881501125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2179.4499999999998</v>
      </c>
      <c r="E21" s="247">
        <v>2179.4499999999998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47773.11</v>
      </c>
      <c r="E28" s="247">
        <v>47396.68</v>
      </c>
      <c r="F28" s="93">
        <f t="shared" si="1"/>
        <v>99.212046274567427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38925.67</v>
      </c>
      <c r="E47" s="247">
        <v>38925.67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38925.67</v>
      </c>
      <c r="E50" s="247">
        <v>38925.67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3352.35</v>
      </c>
      <c r="E54" s="247">
        <v>4123.0600000000004</v>
      </c>
      <c r="F54" s="93">
        <f t="shared" si="1"/>
        <v>122.99014124420185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3352.35</v>
      </c>
      <c r="E55" s="247">
        <v>4123.0600000000004</v>
      </c>
      <c r="F55" s="93">
        <f t="shared" si="1"/>
        <v>122.99014124420185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72526.19</v>
      </c>
      <c r="E68" s="104">
        <f t="shared" si="13"/>
        <v>71013.17</v>
      </c>
      <c r="F68" s="93">
        <f t="shared" si="1"/>
        <v>97.913829473187548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2539.11</v>
      </c>
      <c r="E69" s="104">
        <f t="shared" si="14"/>
        <v>0.13</v>
      </c>
      <c r="F69" s="93">
        <f t="shared" si="1"/>
        <v>5.1199042184072374E-3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2539.11</v>
      </c>
      <c r="E70" s="104">
        <f t="shared" si="15"/>
        <v>0.13</v>
      </c>
      <c r="F70" s="93">
        <f t="shared" si="1"/>
        <v>5.1199042184072374E-3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2539.11</v>
      </c>
      <c r="E72" s="247">
        <v>0.13</v>
      </c>
      <c r="F72" s="93">
        <f t="shared" si="1"/>
        <v>5.1199042184072374E-3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6077.16</v>
      </c>
      <c r="E78" s="104">
        <f>E79+SUM(E82:E84)-E85+E86</f>
        <v>672.54</v>
      </c>
      <c r="F78" s="93">
        <f t="shared" si="1"/>
        <v>11.066682463519143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243.2</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5833.96</v>
      </c>
      <c r="E86" s="247">
        <v>672.54</v>
      </c>
      <c r="F86" s="93">
        <f t="shared" si="1"/>
        <v>11.52801870427634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1.69</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1.69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63909.919999999998</v>
      </c>
      <c r="E170" s="104">
        <f t="shared" si="29"/>
        <v>70338.81</v>
      </c>
      <c r="F170" s="93">
        <f t="shared" si="1"/>
        <v>110.05929908846701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63909.919999999998</v>
      </c>
      <c r="E173" s="247">
        <v>70338.81</v>
      </c>
      <c r="F173" s="93">
        <f t="shared" si="1"/>
        <v>110.05929908846701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84780.800000000003</v>
      </c>
      <c r="E175" s="104">
        <f t="shared" si="30"/>
        <v>104869.5</v>
      </c>
      <c r="F175" s="93">
        <f t="shared" si="1"/>
        <v>123.69486959311541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72827.77</v>
      </c>
      <c r="E176" s="104">
        <f t="shared" si="31"/>
        <v>74140.62</v>
      </c>
      <c r="F176" s="93">
        <f t="shared" si="1"/>
        <v>101.80267774229527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72827.77</v>
      </c>
      <c r="E177" s="104">
        <f t="shared" si="32"/>
        <v>74140.62</v>
      </c>
      <c r="F177" s="93">
        <f t="shared" si="1"/>
        <v>101.80267774229527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63284.61</v>
      </c>
      <c r="E178" s="247">
        <v>69032.149999999994</v>
      </c>
      <c r="F178" s="93">
        <f t="shared" si="1"/>
        <v>109.08205012245473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3708.8</v>
      </c>
      <c r="E179" s="247">
        <v>4435.8</v>
      </c>
      <c r="F179" s="93">
        <f t="shared" si="1"/>
        <v>119.60202761000862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5834.36</v>
      </c>
      <c r="E188" s="247">
        <v>672.67</v>
      </c>
      <c r="F188" s="93">
        <f t="shared" si="1"/>
        <v>11.529456529936445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11953.03</v>
      </c>
      <c r="E237" s="104">
        <f t="shared" si="41"/>
        <v>30728.880000000001</v>
      </c>
      <c r="F237" s="93">
        <f t="shared" si="1"/>
        <v>257.08025496464074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12254.61</v>
      </c>
      <c r="E238" s="104">
        <f t="shared" si="42"/>
        <v>33856.33</v>
      </c>
      <c r="F238" s="93">
        <f t="shared" si="1"/>
        <v>276.2742347573689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12254.61</v>
      </c>
      <c r="E239" s="104">
        <f t="shared" si="43"/>
        <v>33856.33</v>
      </c>
      <c r="F239" s="93">
        <f t="shared" si="1"/>
        <v>276.2742347573689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12254.61</v>
      </c>
      <c r="E240" s="247">
        <v>33856.33</v>
      </c>
      <c r="F240" s="93">
        <f t="shared" si="1"/>
        <v>276.2742347573689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-301.58000000000004</v>
      </c>
      <c r="E245" s="104">
        <f t="shared" si="45"/>
        <v>-3127.4500000000003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301.58000000000004</v>
      </c>
      <c r="E250" s="104">
        <f t="shared" si="47"/>
        <v>3127.4500000000003</v>
      </c>
      <c r="F250" s="93">
        <f t="shared" si="1"/>
        <v>1037.0216857881821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115.68</v>
      </c>
      <c r="E251" s="247">
        <v>2941.55</v>
      </c>
      <c r="F251" s="93">
        <f t="shared" si="1"/>
        <v>2542.8336791147995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185.9</v>
      </c>
      <c r="E252" s="247">
        <v>185.9</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66650.100000000006</v>
      </c>
      <c r="E259" s="104">
        <f t="shared" si="49"/>
        <v>66510</v>
      </c>
      <c r="F259" s="93">
        <f t="shared" si="1"/>
        <v>99.78979776474452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66650.100000000006</v>
      </c>
      <c r="E260" s="248">
        <v>66510</v>
      </c>
      <c r="F260" s="97">
        <f t="shared" si="1"/>
        <v>99.78979776474452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1.69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5833.96</v>
      </c>
      <c r="E268" s="247">
        <v>672.54</v>
      </c>
      <c r="F268" s="93">
        <f t="shared" si="50"/>
        <v>11.52801870427634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1.69</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72827.77</v>
      </c>
      <c r="E288" s="247">
        <v>74140.62</v>
      </c>
      <c r="F288" s="93">
        <f t="shared" si="50"/>
        <v>101.80267774229527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5834.36</v>
      </c>
      <c r="E302" s="247">
        <v>672.67</v>
      </c>
      <c r="F302" s="93">
        <f t="shared" si="50"/>
        <v>11.529456529936445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771932.69</v>
      </c>
      <c r="E28" s="81">
        <f t="shared" si="6"/>
        <v>1046441.8</v>
      </c>
      <c r="F28" s="63">
        <f t="shared" si="1"/>
        <v>135.56127542674739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771932.69</v>
      </c>
      <c r="E31" s="249">
        <v>1046441.8</v>
      </c>
      <c r="F31" s="63">
        <f t="shared" si="1"/>
        <v>135.56127542674739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771932.69</v>
      </c>
      <c r="E141" s="106">
        <f t="shared" si="28"/>
        <v>1046441.8</v>
      </c>
      <c r="F141" s="82">
        <f t="shared" si="1"/>
        <v>135.56127542674739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23468.76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23468.76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23468.76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23468.76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72827.77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1057424.8699999999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1057424.8699999999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837166.1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217124.1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735.74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2398.9299999999998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1056112.02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1056112.02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831418.56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216397.1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735.74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7560.62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74140.619999999879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74140.62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672.67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73467.95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4567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Vuletić</cp:lastModifiedBy>
  <cp:lastPrinted>2024-09-24T08:26:57Z</cp:lastPrinted>
  <dcterms:created xsi:type="dcterms:W3CDTF">2022-04-01T05:14:30Z</dcterms:created>
  <dcterms:modified xsi:type="dcterms:W3CDTF">2025-02-04T08:37:41Z</dcterms:modified>
</cp:coreProperties>
</file>