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mijatovic\Desktop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J37" i="3"/>
  <c r="I37" i="3"/>
  <c r="H37" i="3"/>
  <c r="G37" i="3"/>
  <c r="L36" i="3"/>
  <c r="K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<sst xmlns="http://schemas.openxmlformats.org/spreadsheetml/2006/main" count="401" uniqueCount="190">
  <si>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</si>
  <si>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</si>
  <si>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</si>
  <si>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</si>
  <si>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</si>
  <si>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</si>
  <si>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</si>
  <si>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</si>
  <si>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</si>
  <si>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</si>
  <si>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</si>
  <si>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</si>
  <si>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</si>
  <si>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</si>
  <si>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</si>
  <si>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</si>
  <si>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</si>
  <si>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</si>
  <si>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</si>
  <si>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</si>
  <si>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</si>
  <si>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</si>
  <si>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</si>
  <si>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</si>
  <si>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</si>
  <si>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</si>
  <si>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</si>
  <si>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</si>
  <si>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</si>
  <si>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</si>
  <si>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</si>
  <si>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</si>
  <si>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</si>
  <si>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</si>
  <si>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</si>
  <si>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</si>
  <si>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</si>
  <si>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</si>
  <si>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</si>
  <si>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</si>
  <si>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</si>
  <si>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</si>
  <si>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</si>
  <si>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</si>
  <si>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</si>
  <si>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</si>
  <si>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</si>
  <si>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</si>
  <si>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</si>
  <si>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</si>
  <si>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</si>
  <si>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</si>
  <si>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</si>
  <si>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</si>
  <si>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632</t>
  </si>
  <si>
    <t>POMOĆI OD MEĐUN.ORG,INSTIT. I TIJELA EU</t>
  </si>
  <si>
    <t>6323</t>
  </si>
  <si>
    <t>TEKUĆE POMOĆI OD INSIT. I TIJELA EU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</si>
  <si>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</si>
  <si>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</si>
  <si>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</si>
  <si>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</si>
  <si>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</si>
  <si>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</si>
  <si>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</si>
  <si>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</si>
  <si>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</si>
  <si>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</si>
  <si>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</si>
  <si>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</si>
  <si>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</si>
  <si>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</si>
  <si>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</si>
  <si>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</si>
  <si>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</si>
  <si>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</si>
  <si>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</si>
  <si>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</si>
  <si>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</si>
  <si>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</si>
  <si>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</si>
  <si>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</si>
  <si>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</si>
  <si>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</si>
  <si>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</si>
  <si>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</si>
  <si>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</si>
  <si>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</si>
  <si>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</si>
  <si>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</si>
  <si>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</si>
  <si>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</si>
  <si>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</si>
  <si>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</si>
  <si>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</si>
  <si>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</si>
  <si>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</si>
  <si>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</si>
  <si>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</si>
  <si>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</si>
  <si>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</si>
  <si>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</si>
  <si>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</si>
  <si>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</si>
  <si>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</si>
  <si>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</si>
  <si>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</si>
  <si>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</si>
  <si>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</si>
  <si>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</si>
  <si>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</si>
  <si>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</si>
  <si>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</si>
  <si>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</si>
  <si>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</si>
  <si>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</si>
  <si>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</si>
  <si>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</si>
  <si>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</si>
  <si>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</si>
  <si>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</si>
  <si>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</si>
  <si>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</si>
  <si>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</si>
  <si>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</si>
  <si>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</si>
  <si>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</si>
  <si>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</si>
  <si>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</si>
  <si>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</si>
  <si>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</si>
  <si>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</si>
  <si>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</si>
  <si>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</si>
  <si>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</si>
  <si>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</si>
  <si>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</si>
  <si>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</si>
  <si>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</si>
  <si>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</si>
  <si>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</si>
  <si>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</si>
  <si>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</si>
  <si>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</si>
  <si>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</si>
  <si>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</si>
  <si>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</si>
  <si>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</si>
  <si>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</si>
  <si>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</si>
  <si>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</si>
  <si>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</si>
  <si>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</si>
  <si>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</si>
  <si>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</si>
  <si>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</si>
  <si>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</si>
  <si>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</si>
  <si>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</si>
  <si>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</si>
  <si>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</si>
  <si>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</si>
  <si>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4222</t>
  </si>
  <si>
    <t>KOMUNIKACIJSKA OPREMA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</si>
  <si>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</si>
  <si>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</si>
  <si>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</si>
  <si>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</si>
  <si>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</si>
  <si>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</si>
  <si>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</si>
  <si>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</si>
  <si>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5 Pomoći</t>
  </si>
  <si>
    <t>51 Pomoći EU</t>
  </si>
  <si>
    <t>3 Javni red i sigurnost</t>
  </si>
  <si>
    <t>0330 Sudovi</t>
  </si>
  <si>
    <t>109 Ministarstvo pravosuđa i uprave</t>
  </si>
  <si>
    <t>75 Županijska državna odvjetništva</t>
  </si>
  <si>
    <t>3620 OSIJEK ŽUPANIJSKO DRŽAVNO ODVJETNIŠTVO</t>
  </si>
  <si>
    <t>2812 Djelovanje državnih odvjetništava</t>
  </si>
  <si>
    <t>11</t>
  </si>
  <si>
    <t>51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</si>
  <si>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</si>
  <si>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</si>
  <si>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</si>
  <si>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</si>
  <si>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</si>
  <si>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</si>
  <si>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</si>
  <si>
    <t>Pomoći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</si>
</sst>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1795191.13</v>
      </c>
      <c r="H10" s="86">
        <v>2326523</v>
      </c>
      <c r="I10" s="86">
        <v>2329513</v>
      </c>
      <c r="J10" s="86">
        <v>2324580.41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1795191.13</v>
      </c>
      <c r="H12" s="87">
        <f t="shared" ref="H12:J12" si="0">H10+H11</f>
        <v>2326523</v>
      </c>
      <c r="I12" s="87">
        <f t="shared" si="0"/>
        <v>2329513</v>
      </c>
      <c r="J12" s="87">
        <f t="shared" si="0"/>
        <v>2324580.41</v>
      </c>
      <c r="K12" s="88">
        <f>J12/G12*100</f>
        <v>129.489299002942</v>
      </c>
      <c r="L12" s="88">
        <f>J12/I12*100</f>
        <v>99.788256601272494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1789112.67</v>
      </c>
      <c r="H13" s="86">
        <v>2322023</v>
      </c>
      <c r="I13" s="86">
        <v>2325013</v>
      </c>
      <c r="J13" s="86">
        <v>2320179.7999999998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6078.46</v>
      </c>
      <c r="H14" s="86">
        <v>4500</v>
      </c>
      <c r="I14" s="86">
        <v>4500</v>
      </c>
      <c r="J14" s="86">
        <v>4457.08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1795191.13</v>
      </c>
      <c r="H15" s="87">
        <f t="shared" ref="H15:J15" si="1">H13+H14</f>
        <v>2326523</v>
      </c>
      <c r="I15" s="87">
        <f t="shared" si="1"/>
        <v>2329513</v>
      </c>
      <c r="J15" s="87">
        <f t="shared" si="1"/>
        <v>2324636.88</v>
      </c>
      <c r="K15" s="88">
        <f>J15/G15*100</f>
        <v>129.49244462900199</v>
      </c>
      <c r="L15" s="88">
        <f>J15/I15*100</f>
        <v>99.790680713093195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-56.46999999973923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4.78</v>
      </c>
      <c r="H24" s="86">
        <v>0</v>
      </c>
      <c r="I24" s="86">
        <v>0</v>
      </c>
      <c r="J24" s="86">
        <v>62.71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-62.71</v>
      </c>
      <c r="H25" s="86">
        <v>0</v>
      </c>
      <c r="I25" s="86">
        <v>0</v>
      </c>
      <c r="J25" s="86">
        <v>-6.24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-57.93</v>
      </c>
      <c r="H26" s="94">
        <f t="shared" ref="H26:J26" si="4">H24+H25</f>
        <v>0</v>
      </c>
      <c r="I26" s="94">
        <f t="shared" si="4"/>
        <v>0</v>
      </c>
      <c r="J26" s="94">
        <f t="shared" si="4"/>
        <v>56.47</v>
      </c>
      <c r="K26" s="93">
        <f>J26/G26*100</f>
        <v>-97.479716899706531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-57.93</v>
      </c>
      <c r="H27" s="94">
        <f t="shared" ref="H27:J27" si="5">H16+H26</f>
        <v>0</v>
      </c>
      <c r="I27" s="94">
        <f t="shared" si="5"/>
        <v>0</v>
      </c>
      <c r="J27" s="94">
        <f t="shared" si="5"/>
        <v>2.6076918402395677E-10</v>
      </c>
      <c r="K27" s="93">
        <f>J27/G27*100</f>
        <v>-4.5014532025540611E-10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6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1795191.13</v>
      </c>
      <c r="H10" s="65">
        <f>H11</f>
        <v>2326523</v>
      </c>
      <c r="I10" s="65">
        <f>I11</f>
        <v>2329513</v>
      </c>
      <c r="J10" s="65">
        <f>J11</f>
        <v>2324580.41</v>
      </c>
      <c r="K10" s="69">
        <f t="shared" ref="K10:K21" si="0">(J10*100)/G10</f>
        <v>129.48929900294237</v>
      </c>
      <c r="L10" s="69">
        <f t="shared" ref="L10:L21" si="1">(J10*100)/I10</f>
        <v>99.788256601272451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1795191.13</v>
      </c>
      <c r="H11" s="65">
        <f>H12+H15+H18</f>
        <v>2326523</v>
      </c>
      <c r="I11" s="65">
        <f>I12+I15+I18</f>
        <v>2329513</v>
      </c>
      <c r="J11" s="65">
        <f>J12+J15+J18</f>
        <v>2324580.41</v>
      </c>
      <c r="K11" s="65">
        <f t="shared" si="0"/>
        <v>129.48929900294237</v>
      </c>
      <c r="L11" s="65">
        <f t="shared" si="1"/>
        <v>99.788256601272451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330</v>
      </c>
      <c r="I12" s="65">
        <f t="shared" si="2"/>
        <v>330</v>
      </c>
      <c r="J12" s="65">
        <f t="shared" si="2"/>
        <v>329.01</v>
      </c>
      <c r="K12" s="65" t="e">
        <f t="shared" si="0"/>
        <v>#DIV/0!</v>
      </c>
      <c r="L12" s="65">
        <f t="shared" si="1"/>
        <v>99.7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330</v>
      </c>
      <c r="I13" s="65">
        <f t="shared" si="2"/>
        <v>330</v>
      </c>
      <c r="J13" s="65">
        <f t="shared" si="2"/>
        <v>329.01</v>
      </c>
      <c r="K13" s="65" t="e">
        <f t="shared" si="0"/>
        <v>#DIV/0!</v>
      </c>
      <c r="L13" s="65">
        <f t="shared" si="1"/>
        <v>99.7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330</v>
      </c>
      <c r="I14" s="66">
        <v>330</v>
      </c>
      <c r="J14" s="66">
        <v>329.01</v>
      </c>
      <c r="K14" s="66" t="e">
        <f t="shared" si="0"/>
        <v>#DIV/0!</v>
      </c>
      <c r="L14" s="66">
        <f t="shared" si="1"/>
        <v>99.7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296.52999999999997</v>
      </c>
      <c r="H15" s="65">
        <f t="shared" si="3"/>
        <v>398</v>
      </c>
      <c r="I15" s="65">
        <f t="shared" si="3"/>
        <v>398</v>
      </c>
      <c r="J15" s="65">
        <f t="shared" si="3"/>
        <v>396.32</v>
      </c>
      <c r="K15" s="65">
        <f t="shared" si="0"/>
        <v>133.65258152632111</v>
      </c>
      <c r="L15" s="65">
        <f t="shared" si="1"/>
        <v>99.577889447236174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296.52999999999997</v>
      </c>
      <c r="H16" s="65">
        <f t="shared" si="3"/>
        <v>398</v>
      </c>
      <c r="I16" s="65">
        <f t="shared" si="3"/>
        <v>398</v>
      </c>
      <c r="J16" s="65">
        <f t="shared" si="3"/>
        <v>396.32</v>
      </c>
      <c r="K16" s="65">
        <f t="shared" si="0"/>
        <v>133.65258152632111</v>
      </c>
      <c r="L16" s="65">
        <f t="shared" si="1"/>
        <v>99.577889447236174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296.52999999999997</v>
      </c>
      <c r="H17" s="66">
        <v>398</v>
      </c>
      <c r="I17" s="66">
        <v>398</v>
      </c>
      <c r="J17" s="66">
        <v>396.32</v>
      </c>
      <c r="K17" s="66">
        <f t="shared" si="0"/>
        <v>133.65258152632111</v>
      </c>
      <c r="L17" s="66">
        <f t="shared" si="1"/>
        <v>99.577889447236174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1794894.5999999999</v>
      </c>
      <c r="H18" s="65">
        <f>H19</f>
        <v>2325795</v>
      </c>
      <c r="I18" s="65">
        <f>I19</f>
        <v>2328785</v>
      </c>
      <c r="J18" s="65">
        <f>J19</f>
        <v>2323855.08</v>
      </c>
      <c r="K18" s="65">
        <f t="shared" si="0"/>
        <v>129.47028087331702</v>
      </c>
      <c r="L18" s="65">
        <f t="shared" si="1"/>
        <v>99.788305060364095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1794894.5999999999</v>
      </c>
      <c r="H19" s="65">
        <f>H20+H21</f>
        <v>2325795</v>
      </c>
      <c r="I19" s="65">
        <f>I20+I21</f>
        <v>2328785</v>
      </c>
      <c r="J19" s="65">
        <f>J20+J21</f>
        <v>2323855.08</v>
      </c>
      <c r="K19" s="65">
        <f t="shared" si="0"/>
        <v>129.47028087331702</v>
      </c>
      <c r="L19" s="65">
        <f t="shared" si="1"/>
        <v>99.788305060364095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1788816.14</v>
      </c>
      <c r="H20" s="66">
        <v>2321295</v>
      </c>
      <c r="I20" s="66">
        <v>2324285</v>
      </c>
      <c r="J20" s="66">
        <v>2319398</v>
      </c>
      <c r="K20" s="66">
        <f t="shared" si="0"/>
        <v>129.66106175674378</v>
      </c>
      <c r="L20" s="66">
        <f t="shared" si="1"/>
        <v>99.78974179156171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6078.46</v>
      </c>
      <c r="H21" s="66">
        <v>4500</v>
      </c>
      <c r="I21" s="66">
        <v>4500</v>
      </c>
      <c r="J21" s="66">
        <v>4457.08</v>
      </c>
      <c r="K21" s="66">
        <f t="shared" si="0"/>
        <v>73.325809497800435</v>
      </c>
      <c r="L21" s="66">
        <f t="shared" si="1"/>
        <v>99.046222222222227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G27+G70</f>
        <v>1795191.1300000001</v>
      </c>
      <c r="H26" s="65">
        <f>H27+H70</f>
        <v>2326523</v>
      </c>
      <c r="I26" s="65">
        <f>I27+I70</f>
        <v>2329513</v>
      </c>
      <c r="J26" s="65">
        <f>J27+J70</f>
        <v>2324636.88</v>
      </c>
      <c r="K26" s="70">
        <f t="shared" ref="K26:K57" si="4">(J26*100)/G26</f>
        <v>129.49244462900168</v>
      </c>
      <c r="L26" s="70">
        <f t="shared" ref="L26:L57" si="5">(J26*100)/I26</f>
        <v>99.790680713093252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G28+G37+G64</f>
        <v>1789112.6700000002</v>
      </c>
      <c r="H27" s="65">
        <f>H28+H37+H64</f>
        <v>2322023</v>
      </c>
      <c r="I27" s="65">
        <f>I28+I37+I64</f>
        <v>2325013</v>
      </c>
      <c r="J27" s="65">
        <f>J28+J37+J64</f>
        <v>2320179.7999999998</v>
      </c>
      <c r="K27" s="65">
        <f t="shared" si="4"/>
        <v>129.68326919287873</v>
      </c>
      <c r="L27" s="65">
        <f t="shared" si="5"/>
        <v>99.792121592438406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1539929.11</v>
      </c>
      <c r="H28" s="65">
        <f>H29+H32+H34</f>
        <v>2008700</v>
      </c>
      <c r="I28" s="65">
        <f>I29+I32+I34</f>
        <v>1991700</v>
      </c>
      <c r="J28" s="65">
        <f>J29+J32+J34</f>
        <v>1989179.12</v>
      </c>
      <c r="K28" s="65">
        <f t="shared" si="4"/>
        <v>129.1734214960064</v>
      </c>
      <c r="L28" s="65">
        <f t="shared" si="5"/>
        <v>99.873430737560881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1260273.1400000001</v>
      </c>
      <c r="H29" s="65">
        <f>H30+H31</f>
        <v>1652561</v>
      </c>
      <c r="I29" s="65">
        <f>I30+I31</f>
        <v>1638561</v>
      </c>
      <c r="J29" s="65">
        <f>J30+J31</f>
        <v>1638366.47</v>
      </c>
      <c r="K29" s="65">
        <f t="shared" si="4"/>
        <v>130.00090361364045</v>
      </c>
      <c r="L29" s="65">
        <f t="shared" si="5"/>
        <v>99.988127997676003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1257489.1200000001</v>
      </c>
      <c r="H30" s="66">
        <v>1645061</v>
      </c>
      <c r="I30" s="66">
        <v>1631061</v>
      </c>
      <c r="J30" s="66">
        <v>1631469.29</v>
      </c>
      <c r="K30" s="66">
        <f t="shared" si="4"/>
        <v>129.74023107253603</v>
      </c>
      <c r="L30" s="66">
        <f t="shared" si="5"/>
        <v>100.02503217230992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2784.02</v>
      </c>
      <c r="H31" s="66">
        <v>7500</v>
      </c>
      <c r="I31" s="66">
        <v>7500</v>
      </c>
      <c r="J31" s="66">
        <v>6897.18</v>
      </c>
      <c r="K31" s="66">
        <f t="shared" si="4"/>
        <v>247.74175472877351</v>
      </c>
      <c r="L31" s="66">
        <f t="shared" si="5"/>
        <v>91.962400000000002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28257.48</v>
      </c>
      <c r="H32" s="65">
        <f>H33</f>
        <v>40200</v>
      </c>
      <c r="I32" s="65">
        <f>I33</f>
        <v>40200</v>
      </c>
      <c r="J32" s="65">
        <f>J33</f>
        <v>38286.74</v>
      </c>
      <c r="K32" s="65">
        <f t="shared" si="4"/>
        <v>135.49240767400349</v>
      </c>
      <c r="L32" s="65">
        <f t="shared" si="5"/>
        <v>95.240646766169149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28257.48</v>
      </c>
      <c r="H33" s="66">
        <v>40200</v>
      </c>
      <c r="I33" s="66">
        <v>40200</v>
      </c>
      <c r="J33" s="66">
        <v>38286.74</v>
      </c>
      <c r="K33" s="66">
        <f t="shared" si="4"/>
        <v>135.49240767400349</v>
      </c>
      <c r="L33" s="66">
        <f t="shared" si="5"/>
        <v>95.240646766169149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</f>
        <v>251398.49</v>
      </c>
      <c r="H34" s="65">
        <f>H35+H36</f>
        <v>315939</v>
      </c>
      <c r="I34" s="65">
        <f>I35+I36</f>
        <v>312939</v>
      </c>
      <c r="J34" s="65">
        <f>J35+J36</f>
        <v>312525.91000000003</v>
      </c>
      <c r="K34" s="65">
        <f t="shared" si="4"/>
        <v>124.31495113594359</v>
      </c>
      <c r="L34" s="65">
        <f t="shared" si="5"/>
        <v>99.867996638322481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43453.52</v>
      </c>
      <c r="H35" s="66">
        <v>42589</v>
      </c>
      <c r="I35" s="66">
        <v>42589</v>
      </c>
      <c r="J35" s="66">
        <v>42195.519999999997</v>
      </c>
      <c r="K35" s="66">
        <f t="shared" si="4"/>
        <v>97.104952602228778</v>
      </c>
      <c r="L35" s="66">
        <f t="shared" si="5"/>
        <v>99.076099462302466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207944.97</v>
      </c>
      <c r="H36" s="66">
        <v>273350</v>
      </c>
      <c r="I36" s="66">
        <v>270350</v>
      </c>
      <c r="J36" s="66">
        <v>270330.39</v>
      </c>
      <c r="K36" s="66">
        <f t="shared" si="4"/>
        <v>130.00092764927183</v>
      </c>
      <c r="L36" s="66">
        <f t="shared" si="5"/>
        <v>99.992746439800257</v>
      </c>
    </row>
    <row r="37" spans="2:12" x14ac:dyDescent="0.25">
      <c r="B37" s="65"/>
      <c r="C37" s="65" t="s">
        <v>91</v>
      </c>
      <c r="D37" s="65"/>
      <c r="E37" s="65"/>
      <c r="F37" s="65" t="s">
        <v>92</v>
      </c>
      <c r="G37" s="65">
        <f>G38+G43+G47+G57+G59</f>
        <v>223452.36</v>
      </c>
      <c r="H37" s="65">
        <f>H38+H43+H47+H57+H59</f>
        <v>285828</v>
      </c>
      <c r="I37" s="65">
        <f>I38+I43+I47+I57+I59</f>
        <v>305828</v>
      </c>
      <c r="J37" s="65">
        <f>J38+J43+J47+J57+J59</f>
        <v>303630.58999999997</v>
      </c>
      <c r="K37" s="65">
        <f t="shared" si="4"/>
        <v>135.88157672624268</v>
      </c>
      <c r="L37" s="65">
        <f t="shared" si="5"/>
        <v>99.281488287534174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G39+G40+G41+G42</f>
        <v>22632.059999999998</v>
      </c>
      <c r="H38" s="65">
        <f>H39+H40+H41+H42</f>
        <v>31430</v>
      </c>
      <c r="I38" s="65">
        <f>I39+I40+I41+I42</f>
        <v>31430</v>
      </c>
      <c r="J38" s="65">
        <f>J39+J40+J41+J42</f>
        <v>29391.840000000004</v>
      </c>
      <c r="K38" s="65">
        <f t="shared" si="4"/>
        <v>129.86816047677499</v>
      </c>
      <c r="L38" s="65">
        <f t="shared" si="5"/>
        <v>93.515240216353803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7180</v>
      </c>
      <c r="H39" s="66">
        <v>8330</v>
      </c>
      <c r="I39" s="66">
        <v>8330</v>
      </c>
      <c r="J39" s="66">
        <v>8329.01</v>
      </c>
      <c r="K39" s="66">
        <f t="shared" si="4"/>
        <v>116.00292479108636</v>
      </c>
      <c r="L39" s="66">
        <f t="shared" si="5"/>
        <v>99.988115246098445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14523.06</v>
      </c>
      <c r="H40" s="66">
        <v>22000</v>
      </c>
      <c r="I40" s="66">
        <v>22000</v>
      </c>
      <c r="J40" s="66">
        <v>20302.830000000002</v>
      </c>
      <c r="K40" s="66">
        <f t="shared" si="4"/>
        <v>139.79719150096469</v>
      </c>
      <c r="L40" s="66">
        <f t="shared" si="5"/>
        <v>92.285590909090914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929</v>
      </c>
      <c r="H41" s="66">
        <v>1100</v>
      </c>
      <c r="I41" s="66">
        <v>1100</v>
      </c>
      <c r="J41" s="66">
        <v>695</v>
      </c>
      <c r="K41" s="66">
        <f t="shared" si="4"/>
        <v>74.811625403659846</v>
      </c>
      <c r="L41" s="66">
        <f t="shared" si="5"/>
        <v>63.18181818181818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0</v>
      </c>
      <c r="I42" s="66">
        <v>0</v>
      </c>
      <c r="J42" s="66">
        <v>65</v>
      </c>
      <c r="K42" s="66" t="e">
        <f t="shared" si="4"/>
        <v>#DIV/0!</v>
      </c>
      <c r="L42" s="66" t="e">
        <f t="shared" si="5"/>
        <v>#DIV/0!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</f>
        <v>41504.35</v>
      </c>
      <c r="H43" s="65">
        <f>H44+H45+H46</f>
        <v>43898</v>
      </c>
      <c r="I43" s="65">
        <f>I44+I45+I46</f>
        <v>38898</v>
      </c>
      <c r="J43" s="65">
        <f>J44+J45+J46</f>
        <v>35772.960000000006</v>
      </c>
      <c r="K43" s="65">
        <f t="shared" si="4"/>
        <v>86.190869149860205</v>
      </c>
      <c r="L43" s="65">
        <f t="shared" si="5"/>
        <v>91.966065093320992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14896.53</v>
      </c>
      <c r="H44" s="66">
        <v>14898</v>
      </c>
      <c r="I44" s="66">
        <v>14898</v>
      </c>
      <c r="J44" s="66">
        <v>12952.79</v>
      </c>
      <c r="K44" s="66">
        <f t="shared" si="4"/>
        <v>86.951726341637951</v>
      </c>
      <c r="L44" s="66">
        <f t="shared" si="5"/>
        <v>86.943146731104846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26000</v>
      </c>
      <c r="H45" s="66">
        <v>28000</v>
      </c>
      <c r="I45" s="66">
        <v>23000</v>
      </c>
      <c r="J45" s="66">
        <v>21654.2</v>
      </c>
      <c r="K45" s="66">
        <f t="shared" si="4"/>
        <v>83.285384615384615</v>
      </c>
      <c r="L45" s="66">
        <f t="shared" si="5"/>
        <v>94.148695652173913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607.82000000000005</v>
      </c>
      <c r="H46" s="66">
        <v>1000</v>
      </c>
      <c r="I46" s="66">
        <v>1000</v>
      </c>
      <c r="J46" s="66">
        <v>1165.97</v>
      </c>
      <c r="K46" s="66">
        <f t="shared" si="4"/>
        <v>191.82817281432003</v>
      </c>
      <c r="L46" s="66">
        <f t="shared" si="5"/>
        <v>116.59699999999999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G48+G49+G50+G51+G52+G53+G54+G55+G56</f>
        <v>151988.66999999998</v>
      </c>
      <c r="H47" s="65">
        <f>H48+H49+H50+H51+H52+H53+H54+H55+H56</f>
        <v>204448</v>
      </c>
      <c r="I47" s="65">
        <f>I48+I49+I50+I51+I52+I53+I54+I55+I56</f>
        <v>229448</v>
      </c>
      <c r="J47" s="65">
        <f>J48+J49+J50+J51+J52+J53+J54+J55+J56</f>
        <v>234280.93</v>
      </c>
      <c r="K47" s="65">
        <f t="shared" si="4"/>
        <v>154.14368057829574</v>
      </c>
      <c r="L47" s="65">
        <f t="shared" si="5"/>
        <v>102.10632910289041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19908</v>
      </c>
      <c r="H48" s="66">
        <v>20000</v>
      </c>
      <c r="I48" s="66">
        <v>20000</v>
      </c>
      <c r="J48" s="66">
        <v>17437.580000000002</v>
      </c>
      <c r="K48" s="66">
        <f t="shared" si="4"/>
        <v>87.590817761703832</v>
      </c>
      <c r="L48" s="66">
        <f t="shared" si="5"/>
        <v>87.187899999999999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4963</v>
      </c>
      <c r="H49" s="66">
        <v>5000</v>
      </c>
      <c r="I49" s="66">
        <v>5000</v>
      </c>
      <c r="J49" s="66">
        <v>3000</v>
      </c>
      <c r="K49" s="66">
        <f t="shared" si="4"/>
        <v>60.447310094700789</v>
      </c>
      <c r="L49" s="66">
        <f t="shared" si="5"/>
        <v>60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929</v>
      </c>
      <c r="H50" s="66">
        <v>4000</v>
      </c>
      <c r="I50" s="66">
        <v>4000</v>
      </c>
      <c r="J50" s="66">
        <v>3302.76</v>
      </c>
      <c r="K50" s="66">
        <f t="shared" si="4"/>
        <v>355.5177610333692</v>
      </c>
      <c r="L50" s="66">
        <f t="shared" si="5"/>
        <v>82.569000000000003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5014</v>
      </c>
      <c r="H51" s="66">
        <v>6000</v>
      </c>
      <c r="I51" s="66">
        <v>6000</v>
      </c>
      <c r="J51" s="66">
        <v>4704.13</v>
      </c>
      <c r="K51" s="66">
        <f t="shared" si="4"/>
        <v>93.819904268049456</v>
      </c>
      <c r="L51" s="66">
        <f t="shared" si="5"/>
        <v>78.402166666666673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3982</v>
      </c>
      <c r="H52" s="66">
        <v>5000</v>
      </c>
      <c r="I52" s="66">
        <v>5000</v>
      </c>
      <c r="J52" s="66">
        <v>4172.01</v>
      </c>
      <c r="K52" s="66">
        <f t="shared" si="4"/>
        <v>104.77172275238574</v>
      </c>
      <c r="L52" s="66">
        <f t="shared" si="5"/>
        <v>83.440200000000004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1749.88</v>
      </c>
      <c r="H53" s="66">
        <v>2948</v>
      </c>
      <c r="I53" s="66">
        <v>2948</v>
      </c>
      <c r="J53" s="66">
        <v>2643.32</v>
      </c>
      <c r="K53" s="66">
        <f t="shared" si="4"/>
        <v>151.05721535190983</v>
      </c>
      <c r="L53" s="66">
        <f t="shared" si="5"/>
        <v>89.664857530529176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78142.789999999994</v>
      </c>
      <c r="H54" s="66">
        <v>116000</v>
      </c>
      <c r="I54" s="66">
        <v>141000</v>
      </c>
      <c r="J54" s="66">
        <v>147804.84</v>
      </c>
      <c r="K54" s="66">
        <f t="shared" si="4"/>
        <v>189.1471241300701</v>
      </c>
      <c r="L54" s="66">
        <f t="shared" si="5"/>
        <v>104.82612765957447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300</v>
      </c>
      <c r="H55" s="66">
        <v>500</v>
      </c>
      <c r="I55" s="66">
        <v>500</v>
      </c>
      <c r="J55" s="66">
        <v>280.70999999999998</v>
      </c>
      <c r="K55" s="66">
        <f t="shared" si="4"/>
        <v>93.57</v>
      </c>
      <c r="L55" s="66">
        <f t="shared" si="5"/>
        <v>56.142000000000003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37000</v>
      </c>
      <c r="H56" s="66">
        <v>45000</v>
      </c>
      <c r="I56" s="66">
        <v>45000</v>
      </c>
      <c r="J56" s="66">
        <v>50935.58</v>
      </c>
      <c r="K56" s="66">
        <f t="shared" si="4"/>
        <v>137.66372972972974</v>
      </c>
      <c r="L56" s="66">
        <f t="shared" si="5"/>
        <v>113.19017777777778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</f>
        <v>900</v>
      </c>
      <c r="H57" s="65">
        <f>H58</f>
        <v>1062</v>
      </c>
      <c r="I57" s="65">
        <f>I58</f>
        <v>1062</v>
      </c>
      <c r="J57" s="65">
        <f>J58</f>
        <v>665.62</v>
      </c>
      <c r="K57" s="65">
        <f t="shared" si="4"/>
        <v>73.957777777777778</v>
      </c>
      <c r="L57" s="65">
        <f t="shared" si="5"/>
        <v>62.676082862523543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900</v>
      </c>
      <c r="H58" s="66">
        <v>1062</v>
      </c>
      <c r="I58" s="66">
        <v>1062</v>
      </c>
      <c r="J58" s="66">
        <v>665.62</v>
      </c>
      <c r="K58" s="66">
        <f t="shared" ref="K58:K75" si="6">(J58*100)/G58</f>
        <v>73.957777777777778</v>
      </c>
      <c r="L58" s="66">
        <f t="shared" ref="L58:L75" si="7">(J58*100)/I58</f>
        <v>62.676082862523543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G60+G61+G62+G63</f>
        <v>6427.2800000000007</v>
      </c>
      <c r="H59" s="65">
        <f>H60+H61+H62+H63</f>
        <v>4990</v>
      </c>
      <c r="I59" s="65">
        <f>I60+I61+I62+I63</f>
        <v>4990</v>
      </c>
      <c r="J59" s="65">
        <f>J60+J61+J62+J63</f>
        <v>3519.2400000000002</v>
      </c>
      <c r="K59" s="65">
        <f t="shared" si="6"/>
        <v>54.754732950797219</v>
      </c>
      <c r="L59" s="65">
        <f t="shared" si="7"/>
        <v>70.525851703406815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432.19</v>
      </c>
      <c r="H60" s="66">
        <v>796</v>
      </c>
      <c r="I60" s="66">
        <v>796</v>
      </c>
      <c r="J60" s="66">
        <v>648.33000000000004</v>
      </c>
      <c r="K60" s="66">
        <f t="shared" si="6"/>
        <v>150.01041208727642</v>
      </c>
      <c r="L60" s="66">
        <f t="shared" si="7"/>
        <v>81.448492462311563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398</v>
      </c>
      <c r="H61" s="66">
        <v>398</v>
      </c>
      <c r="I61" s="66">
        <v>398</v>
      </c>
      <c r="J61" s="66">
        <v>506.3</v>
      </c>
      <c r="K61" s="66">
        <f t="shared" si="6"/>
        <v>127.21105527638191</v>
      </c>
      <c r="L61" s="66">
        <f t="shared" si="7"/>
        <v>127.21105527638191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1670.75</v>
      </c>
      <c r="H62" s="66">
        <v>1858</v>
      </c>
      <c r="I62" s="66">
        <v>1858</v>
      </c>
      <c r="J62" s="66">
        <v>2058.88</v>
      </c>
      <c r="K62" s="66">
        <f t="shared" si="6"/>
        <v>123.23088433338322</v>
      </c>
      <c r="L62" s="66">
        <f t="shared" si="7"/>
        <v>110.81162540365985</v>
      </c>
    </row>
    <row r="63" spans="2:12" x14ac:dyDescent="0.25">
      <c r="B63" s="66"/>
      <c r="C63" s="66"/>
      <c r="D63" s="66"/>
      <c r="E63" s="66" t="s">
        <v>143</v>
      </c>
      <c r="F63" s="66" t="s">
        <v>136</v>
      </c>
      <c r="G63" s="66">
        <v>3926.34</v>
      </c>
      <c r="H63" s="66">
        <v>1938</v>
      </c>
      <c r="I63" s="66">
        <v>1938</v>
      </c>
      <c r="J63" s="66">
        <v>305.73</v>
      </c>
      <c r="K63" s="66">
        <f t="shared" si="6"/>
        <v>7.7866409939027186</v>
      </c>
      <c r="L63" s="66">
        <f t="shared" si="7"/>
        <v>15.775541795665635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>G65+G67</f>
        <v>25731.200000000001</v>
      </c>
      <c r="H64" s="65">
        <f>H65+H67</f>
        <v>27495</v>
      </c>
      <c r="I64" s="65">
        <f>I65+I67</f>
        <v>27485</v>
      </c>
      <c r="J64" s="65">
        <f>J65+J67</f>
        <v>27370.09</v>
      </c>
      <c r="K64" s="65">
        <f t="shared" si="6"/>
        <v>106.36927154582763</v>
      </c>
      <c r="L64" s="65">
        <f t="shared" si="7"/>
        <v>99.581917409496086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731.18</v>
      </c>
      <c r="H65" s="65">
        <f>H66</f>
        <v>584</v>
      </c>
      <c r="I65" s="65">
        <f>I66</f>
        <v>574</v>
      </c>
      <c r="J65" s="65">
        <f>J66</f>
        <v>557.12</v>
      </c>
      <c r="K65" s="65">
        <f t="shared" si="6"/>
        <v>76.194644273639881</v>
      </c>
      <c r="L65" s="65">
        <f t="shared" si="7"/>
        <v>97.059233449477347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731.18</v>
      </c>
      <c r="H66" s="66">
        <v>584</v>
      </c>
      <c r="I66" s="66">
        <v>574</v>
      </c>
      <c r="J66" s="66">
        <v>557.12</v>
      </c>
      <c r="K66" s="66">
        <f t="shared" si="6"/>
        <v>76.194644273639881</v>
      </c>
      <c r="L66" s="66">
        <f t="shared" si="7"/>
        <v>97.059233449477347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G68+G69</f>
        <v>25000.02</v>
      </c>
      <c r="H67" s="65">
        <f>H68+H69</f>
        <v>26911</v>
      </c>
      <c r="I67" s="65">
        <f>I68+I69</f>
        <v>26911</v>
      </c>
      <c r="J67" s="65">
        <f>J68+J69</f>
        <v>26812.97</v>
      </c>
      <c r="K67" s="65">
        <f t="shared" si="6"/>
        <v>107.25179419856464</v>
      </c>
      <c r="L67" s="65">
        <f t="shared" si="7"/>
        <v>99.635725168146848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766.8</v>
      </c>
      <c r="H68" s="66">
        <v>1411</v>
      </c>
      <c r="I68" s="66">
        <v>1411</v>
      </c>
      <c r="J68" s="66">
        <v>904.15</v>
      </c>
      <c r="K68" s="66">
        <f t="shared" si="6"/>
        <v>117.91210224308817</v>
      </c>
      <c r="L68" s="66">
        <f t="shared" si="7"/>
        <v>64.078667611622961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24233.22</v>
      </c>
      <c r="H69" s="66">
        <v>25500</v>
      </c>
      <c r="I69" s="66">
        <v>25500</v>
      </c>
      <c r="J69" s="66">
        <v>25908.82</v>
      </c>
      <c r="K69" s="66">
        <f t="shared" si="6"/>
        <v>106.91447525339183</v>
      </c>
      <c r="L69" s="66">
        <f t="shared" si="7"/>
        <v>101.60321568627451</v>
      </c>
    </row>
    <row r="70" spans="2:12" x14ac:dyDescent="0.25">
      <c r="B70" s="65" t="s">
        <v>156</v>
      </c>
      <c r="C70" s="65"/>
      <c r="D70" s="65"/>
      <c r="E70" s="65"/>
      <c r="F70" s="65" t="s">
        <v>157</v>
      </c>
      <c r="G70" s="65">
        <f>G71</f>
        <v>6078.4600000000009</v>
      </c>
      <c r="H70" s="65">
        <f>H71</f>
        <v>4500</v>
      </c>
      <c r="I70" s="65">
        <f>I71</f>
        <v>4500</v>
      </c>
      <c r="J70" s="65">
        <f>J71</f>
        <v>4457.08</v>
      </c>
      <c r="K70" s="65">
        <f t="shared" si="6"/>
        <v>73.325809497800421</v>
      </c>
      <c r="L70" s="65">
        <f t="shared" si="7"/>
        <v>99.046222222222227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6078.4600000000009</v>
      </c>
      <c r="H71" s="65">
        <f>H72+H74</f>
        <v>4500</v>
      </c>
      <c r="I71" s="65">
        <f>I72+I74</f>
        <v>4500</v>
      </c>
      <c r="J71" s="65">
        <f>J72+J74</f>
        <v>4457.08</v>
      </c>
      <c r="K71" s="65">
        <f t="shared" si="6"/>
        <v>73.325809497800421</v>
      </c>
      <c r="L71" s="65">
        <f t="shared" si="7"/>
        <v>99.046222222222227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1795.44</v>
      </c>
      <c r="H72" s="65">
        <f>H73</f>
        <v>0</v>
      </c>
      <c r="I72" s="65">
        <f>I73</f>
        <v>0</v>
      </c>
      <c r="J72" s="65">
        <f>J73</f>
        <v>0</v>
      </c>
      <c r="K72" s="65">
        <f t="shared" si="6"/>
        <v>0</v>
      </c>
      <c r="L72" s="65" t="e">
        <f t="shared" si="7"/>
        <v>#DIV/0!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1795.44</v>
      </c>
      <c r="H73" s="66">
        <v>0</v>
      </c>
      <c r="I73" s="66">
        <v>0</v>
      </c>
      <c r="J73" s="66">
        <v>0</v>
      </c>
      <c r="K73" s="66">
        <f t="shared" si="6"/>
        <v>0</v>
      </c>
      <c r="L73" s="66" t="e">
        <f t="shared" si="7"/>
        <v>#DIV/0!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4283.0200000000004</v>
      </c>
      <c r="H74" s="65">
        <f>H75</f>
        <v>4500</v>
      </c>
      <c r="I74" s="65">
        <f>I75</f>
        <v>4500</v>
      </c>
      <c r="J74" s="65">
        <f>J75</f>
        <v>4457.08</v>
      </c>
      <c r="K74" s="65">
        <f t="shared" si="6"/>
        <v>104.06395487296346</v>
      </c>
      <c r="L74" s="65">
        <f t="shared" si="7"/>
        <v>99.046222222222227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4283.0200000000004</v>
      </c>
      <c r="H75" s="66">
        <v>4500</v>
      </c>
      <c r="I75" s="66">
        <v>4500</v>
      </c>
      <c r="J75" s="66">
        <v>4457.08</v>
      </c>
      <c r="K75" s="66">
        <f t="shared" si="6"/>
        <v>104.06395487296346</v>
      </c>
      <c r="L75" s="66">
        <f t="shared" si="7"/>
        <v>99.046222222222227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1795191.1300000001</v>
      </c>
      <c r="D6" s="71">
        <f>D7+D9+D11</f>
        <v>2326523</v>
      </c>
      <c r="E6" s="71">
        <f>E7+E9+E11</f>
        <v>2329513</v>
      </c>
      <c r="F6" s="71">
        <f>F7+F9+F11</f>
        <v>2324580.4099999997</v>
      </c>
      <c r="G6" s="72">
        <f t="shared" ref="G6:G19" si="0">(F6*100)/C6</f>
        <v>129.48929900294237</v>
      </c>
      <c r="H6" s="72">
        <f t="shared" ref="H6:H19" si="1">(F6*100)/E6</f>
        <v>99.788256601272451</v>
      </c>
    </row>
    <row r="7" spans="1:8" x14ac:dyDescent="0.25">
      <c r="A7"/>
      <c r="B7" s="8" t="s">
        <v>168</v>
      </c>
      <c r="C7" s="71">
        <f>C8</f>
        <v>1794894.6</v>
      </c>
      <c r="D7" s="71">
        <f>D8</f>
        <v>2325795</v>
      </c>
      <c r="E7" s="71">
        <f>E8</f>
        <v>2328785</v>
      </c>
      <c r="F7" s="71">
        <f>F8</f>
        <v>2323855.08</v>
      </c>
      <c r="G7" s="72">
        <f t="shared" si="0"/>
        <v>129.47028087331702</v>
      </c>
      <c r="H7" s="72">
        <f t="shared" si="1"/>
        <v>99.788305060364095</v>
      </c>
    </row>
    <row r="8" spans="1:8" x14ac:dyDescent="0.25">
      <c r="A8"/>
      <c r="B8" s="16" t="s">
        <v>169</v>
      </c>
      <c r="C8" s="73">
        <v>1794894.6</v>
      </c>
      <c r="D8" s="73">
        <v>2325795</v>
      </c>
      <c r="E8" s="73">
        <v>2328785</v>
      </c>
      <c r="F8" s="74">
        <v>2323855.08</v>
      </c>
      <c r="G8" s="70">
        <f t="shared" si="0"/>
        <v>129.47028087331702</v>
      </c>
      <c r="H8" s="70">
        <f t="shared" si="1"/>
        <v>99.788305060364095</v>
      </c>
    </row>
    <row r="9" spans="1:8" x14ac:dyDescent="0.25">
      <c r="A9"/>
      <c r="B9" s="8" t="s">
        <v>170</v>
      </c>
      <c r="C9" s="71">
        <f>C10</f>
        <v>296.52999999999997</v>
      </c>
      <c r="D9" s="71">
        <f>D10</f>
        <v>398</v>
      </c>
      <c r="E9" s="71">
        <f>E10</f>
        <v>398</v>
      </c>
      <c r="F9" s="71">
        <f>F10</f>
        <v>396.32</v>
      </c>
      <c r="G9" s="72">
        <f t="shared" si="0"/>
        <v>133.65258152632111</v>
      </c>
      <c r="H9" s="72">
        <f t="shared" si="1"/>
        <v>99.577889447236174</v>
      </c>
    </row>
    <row r="10" spans="1:8" x14ac:dyDescent="0.25">
      <c r="A10"/>
      <c r="B10" s="16" t="s">
        <v>171</v>
      </c>
      <c r="C10" s="73">
        <v>296.52999999999997</v>
      </c>
      <c r="D10" s="73">
        <v>398</v>
      </c>
      <c r="E10" s="73">
        <v>398</v>
      </c>
      <c r="F10" s="74">
        <v>396.32</v>
      </c>
      <c r="G10" s="70">
        <f t="shared" si="0"/>
        <v>133.65258152632111</v>
      </c>
      <c r="H10" s="70">
        <f t="shared" si="1"/>
        <v>99.577889447236174</v>
      </c>
    </row>
    <row r="11" spans="1:8" x14ac:dyDescent="0.25">
      <c r="A11"/>
      <c r="B11" s="8" t="s">
        <v>172</v>
      </c>
      <c r="C11" s="71">
        <f>C12</f>
        <v>0</v>
      </c>
      <c r="D11" s="71">
        <f>D12</f>
        <v>330</v>
      </c>
      <c r="E11" s="71">
        <f>E12</f>
        <v>330</v>
      </c>
      <c r="F11" s="71">
        <f>F12</f>
        <v>329.01</v>
      </c>
      <c r="G11" s="72" t="e">
        <f t="shared" si="0"/>
        <v>#DIV/0!</v>
      </c>
      <c r="H11" s="72">
        <f t="shared" si="1"/>
        <v>99.7</v>
      </c>
    </row>
    <row r="12" spans="1:8" x14ac:dyDescent="0.25">
      <c r="A12"/>
      <c r="B12" s="16" t="s">
        <v>173</v>
      </c>
      <c r="C12" s="73">
        <v>0</v>
      </c>
      <c r="D12" s="73">
        <v>330</v>
      </c>
      <c r="E12" s="73">
        <v>330</v>
      </c>
      <c r="F12" s="74">
        <v>329.01</v>
      </c>
      <c r="G12" s="70" t="e">
        <f t="shared" si="0"/>
        <v>#DIV/0!</v>
      </c>
      <c r="H12" s="70">
        <f t="shared" si="1"/>
        <v>99.7</v>
      </c>
    </row>
    <row r="13" spans="1:8" x14ac:dyDescent="0.25">
      <c r="B13" s="8" t="s">
        <v>32</v>
      </c>
      <c r="C13" s="75">
        <f>C14+C16+C18</f>
        <v>1795191.1300000001</v>
      </c>
      <c r="D13" s="75">
        <f>D14+D16+D18</f>
        <v>2326523</v>
      </c>
      <c r="E13" s="75">
        <f>E14+E16+E18</f>
        <v>2329513</v>
      </c>
      <c r="F13" s="75">
        <f>F14+F16+F18</f>
        <v>2324636.88</v>
      </c>
      <c r="G13" s="72">
        <f t="shared" si="0"/>
        <v>129.49244462900168</v>
      </c>
      <c r="H13" s="72">
        <f t="shared" si="1"/>
        <v>99.790680713093252</v>
      </c>
    </row>
    <row r="14" spans="1:8" x14ac:dyDescent="0.25">
      <c r="A14"/>
      <c r="B14" s="8" t="s">
        <v>168</v>
      </c>
      <c r="C14" s="75">
        <f>C15</f>
        <v>1794894.6</v>
      </c>
      <c r="D14" s="75">
        <f>D15</f>
        <v>2325795</v>
      </c>
      <c r="E14" s="75">
        <f>E15</f>
        <v>2328785</v>
      </c>
      <c r="F14" s="75">
        <f>F15</f>
        <v>2323855.08</v>
      </c>
      <c r="G14" s="72">
        <f t="shared" si="0"/>
        <v>129.47028087331702</v>
      </c>
      <c r="H14" s="72">
        <f t="shared" si="1"/>
        <v>99.788305060364095</v>
      </c>
    </row>
    <row r="15" spans="1:8" x14ac:dyDescent="0.25">
      <c r="A15"/>
      <c r="B15" s="16" t="s">
        <v>169</v>
      </c>
      <c r="C15" s="73">
        <v>1794894.6</v>
      </c>
      <c r="D15" s="73">
        <v>2325795</v>
      </c>
      <c r="E15" s="76">
        <v>2328785</v>
      </c>
      <c r="F15" s="74">
        <v>2323855.08</v>
      </c>
      <c r="G15" s="70">
        <f t="shared" si="0"/>
        <v>129.47028087331702</v>
      </c>
      <c r="H15" s="70">
        <f t="shared" si="1"/>
        <v>99.788305060364095</v>
      </c>
    </row>
    <row r="16" spans="1:8" x14ac:dyDescent="0.25">
      <c r="A16"/>
      <c r="B16" s="8" t="s">
        <v>170</v>
      </c>
      <c r="C16" s="75">
        <f>C17</f>
        <v>296.52999999999997</v>
      </c>
      <c r="D16" s="75">
        <f>D17</f>
        <v>398</v>
      </c>
      <c r="E16" s="75">
        <f>E17</f>
        <v>398</v>
      </c>
      <c r="F16" s="75">
        <f>F17</f>
        <v>452.79</v>
      </c>
      <c r="G16" s="72">
        <f t="shared" si="0"/>
        <v>152.69618588338449</v>
      </c>
      <c r="H16" s="72">
        <f t="shared" si="1"/>
        <v>113.76633165829146</v>
      </c>
    </row>
    <row r="17" spans="1:8" x14ac:dyDescent="0.25">
      <c r="A17"/>
      <c r="B17" s="16" t="s">
        <v>171</v>
      </c>
      <c r="C17" s="73">
        <v>296.52999999999997</v>
      </c>
      <c r="D17" s="73">
        <v>398</v>
      </c>
      <c r="E17" s="76">
        <v>398</v>
      </c>
      <c r="F17" s="74">
        <v>452.79</v>
      </c>
      <c r="G17" s="70">
        <f t="shared" si="0"/>
        <v>152.69618588338449</v>
      </c>
      <c r="H17" s="70">
        <f t="shared" si="1"/>
        <v>113.76633165829146</v>
      </c>
    </row>
    <row r="18" spans="1:8" x14ac:dyDescent="0.25">
      <c r="A18"/>
      <c r="B18" s="8" t="s">
        <v>172</v>
      </c>
      <c r="C18" s="75">
        <f>C19</f>
        <v>0</v>
      </c>
      <c r="D18" s="75">
        <f>D19</f>
        <v>330</v>
      </c>
      <c r="E18" s="75">
        <f>E19</f>
        <v>330</v>
      </c>
      <c r="F18" s="75">
        <f>F19</f>
        <v>329.01</v>
      </c>
      <c r="G18" s="72" t="e">
        <f t="shared" si="0"/>
        <v>#DIV/0!</v>
      </c>
      <c r="H18" s="72">
        <f t="shared" si="1"/>
        <v>99.7</v>
      </c>
    </row>
    <row r="19" spans="1:8" x14ac:dyDescent="0.25">
      <c r="A19"/>
      <c r="B19" s="16" t="s">
        <v>173</v>
      </c>
      <c r="C19" s="73">
        <v>0</v>
      </c>
      <c r="D19" s="73">
        <v>330</v>
      </c>
      <c r="E19" s="76">
        <v>330</v>
      </c>
      <c r="F19" s="74">
        <v>329.01</v>
      </c>
      <c r="G19" s="70" t="e">
        <f t="shared" si="0"/>
        <v>#DIV/0!</v>
      </c>
      <c r="H19" s="70">
        <f t="shared" si="1"/>
        <v>99.7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1795191.13</v>
      </c>
      <c r="D6" s="75">
        <f t="shared" si="0"/>
        <v>2326523</v>
      </c>
      <c r="E6" s="75">
        <f t="shared" si="0"/>
        <v>2329513</v>
      </c>
      <c r="F6" s="75">
        <f t="shared" si="0"/>
        <v>2324636.88</v>
      </c>
      <c r="G6" s="70">
        <f>(F6*100)/C6</f>
        <v>129.49244462900171</v>
      </c>
      <c r="H6" s="70">
        <f>(F6*100)/E6</f>
        <v>99.790680713093252</v>
      </c>
    </row>
    <row r="7" spans="2:8" x14ac:dyDescent="0.25">
      <c r="B7" s="8" t="s">
        <v>174</v>
      </c>
      <c r="C7" s="75">
        <f t="shared" si="0"/>
        <v>1795191.13</v>
      </c>
      <c r="D7" s="75">
        <f t="shared" si="0"/>
        <v>2326523</v>
      </c>
      <c r="E7" s="75">
        <f t="shared" si="0"/>
        <v>2329513</v>
      </c>
      <c r="F7" s="75">
        <f t="shared" si="0"/>
        <v>2324636.88</v>
      </c>
      <c r="G7" s="70">
        <f>(F7*100)/C7</f>
        <v>129.49244462900171</v>
      </c>
      <c r="H7" s="70">
        <f>(F7*100)/E7</f>
        <v>99.790680713093252</v>
      </c>
    </row>
    <row r="8" spans="2:8" x14ac:dyDescent="0.25">
      <c r="B8" s="11" t="s">
        <v>175</v>
      </c>
      <c r="C8" s="73">
        <v>1795191.13</v>
      </c>
      <c r="D8" s="73">
        <v>2326523</v>
      </c>
      <c r="E8" s="73">
        <v>2329513</v>
      </c>
      <c r="F8" s="74">
        <v>2324636.88</v>
      </c>
      <c r="G8" s="70">
        <f>(F8*100)/C8</f>
        <v>129.49244462900171</v>
      </c>
      <c r="H8" s="70">
        <f>(F8*100)/E8</f>
        <v>99.790680713093252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176</v>
      </c>
      <c r="C1" s="39"/>
    </row>
    <row r="2" spans="1:6" ht="15" customHeight="1" x14ac:dyDescent="0.2">
      <c r="A2" s="41" t="s">
        <v>34</v>
      </c>
      <c r="B2" s="42" t="s">
        <v>177</v>
      </c>
      <c r="C2" s="39"/>
    </row>
    <row r="3" spans="1:6" s="39" customFormat="1" ht="43.5" customHeight="1" x14ac:dyDescent="0.2">
      <c r="A3" s="43" t="s">
        <v>35</v>
      </c>
      <c r="B3" s="37" t="s">
        <v>178</v>
      </c>
    </row>
    <row r="4" spans="1:6" s="39" customFormat="1" x14ac:dyDescent="0.2">
      <c r="A4" s="43" t="s">
        <v>36</v>
      </c>
      <c r="B4" s="44" t="s">
        <v>179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180</v>
      </c>
      <c r="B7" s="46"/>
      <c r="C7" s="77">
        <f>C12</f>
        <v>2325795</v>
      </c>
      <c r="D7" s="77">
        <f>D12</f>
        <v>2328785</v>
      </c>
      <c r="E7" s="77">
        <f>E12</f>
        <v>2323855.08</v>
      </c>
      <c r="F7" s="77">
        <f>(E7*100)/D7</f>
        <v>99.788305060364095</v>
      </c>
    </row>
    <row r="8" spans="1:6" x14ac:dyDescent="0.2">
      <c r="A8" s="47" t="s">
        <v>74</v>
      </c>
      <c r="B8" s="46"/>
      <c r="C8" s="77">
        <f>C65</f>
        <v>398</v>
      </c>
      <c r="D8" s="77">
        <f>D65</f>
        <v>398</v>
      </c>
      <c r="E8" s="77">
        <f>E65</f>
        <v>452.79</v>
      </c>
      <c r="F8" s="77">
        <f>(E8*100)/D8</f>
        <v>113.76633165829146</v>
      </c>
    </row>
    <row r="9" spans="1:6" x14ac:dyDescent="0.2">
      <c r="A9" s="47" t="s">
        <v>181</v>
      </c>
      <c r="B9" s="46"/>
      <c r="C9" s="77">
        <f>C74</f>
        <v>330</v>
      </c>
      <c r="D9" s="77">
        <f>D74</f>
        <v>330</v>
      </c>
      <c r="E9" s="77">
        <f>E74</f>
        <v>329.01</v>
      </c>
      <c r="F9" s="77">
        <f>(E9*100)/D9</f>
        <v>99.7</v>
      </c>
    </row>
    <row r="10" spans="1:6" s="57" customFormat="1" x14ac:dyDescent="0.2"/>
    <row r="11" spans="1:6" ht="38.25" x14ac:dyDescent="0.2">
      <c r="A11" s="47" t="s">
        <v>182</v>
      </c>
      <c r="B11" s="47" t="s">
        <v>183</v>
      </c>
      <c r="C11" s="47" t="s">
        <v>43</v>
      </c>
      <c r="D11" s="47" t="s">
        <v>184</v>
      </c>
      <c r="E11" s="47" t="s">
        <v>185</v>
      </c>
      <c r="F11" s="47" t="s">
        <v>186</v>
      </c>
    </row>
    <row r="12" spans="1:6" x14ac:dyDescent="0.2">
      <c r="A12" s="48" t="s">
        <v>180</v>
      </c>
      <c r="B12" s="48" t="s">
        <v>187</v>
      </c>
      <c r="C12" s="78">
        <f>C13+C56</f>
        <v>2325795</v>
      </c>
      <c r="D12" s="78">
        <f>D13+D56</f>
        <v>2328785</v>
      </c>
      <c r="E12" s="78">
        <f>E13+E56</f>
        <v>2323855.08</v>
      </c>
      <c r="F12" s="79">
        <f>(E12*100)/D12</f>
        <v>99.788305060364095</v>
      </c>
    </row>
    <row r="13" spans="1:6" x14ac:dyDescent="0.2">
      <c r="A13" s="49" t="s">
        <v>72</v>
      </c>
      <c r="B13" s="50" t="s">
        <v>73</v>
      </c>
      <c r="C13" s="80">
        <f>C14+C23+C50</f>
        <v>2321295</v>
      </c>
      <c r="D13" s="80">
        <f>D14+D23+D50</f>
        <v>2324285</v>
      </c>
      <c r="E13" s="80">
        <f>E14+E23+E50</f>
        <v>2319398</v>
      </c>
      <c r="F13" s="81">
        <f>(E13*100)/D13</f>
        <v>99.78974179156171</v>
      </c>
    </row>
    <row r="14" spans="1:6" x14ac:dyDescent="0.2">
      <c r="A14" s="51" t="s">
        <v>74</v>
      </c>
      <c r="B14" s="52" t="s">
        <v>75</v>
      </c>
      <c r="C14" s="82">
        <f>C15+C18+C20</f>
        <v>2008700</v>
      </c>
      <c r="D14" s="82">
        <f>D15+D18+D20</f>
        <v>1991700</v>
      </c>
      <c r="E14" s="82">
        <f>E15+E18+E20</f>
        <v>1989179.12</v>
      </c>
      <c r="F14" s="81">
        <f>(E14*100)/D14</f>
        <v>99.873430737560881</v>
      </c>
    </row>
    <row r="15" spans="1:6" x14ac:dyDescent="0.2">
      <c r="A15" s="53" t="s">
        <v>76</v>
      </c>
      <c r="B15" s="54" t="s">
        <v>77</v>
      </c>
      <c r="C15" s="83">
        <f>C16+C17</f>
        <v>1652561</v>
      </c>
      <c r="D15" s="83">
        <f>D16+D17</f>
        <v>1638561</v>
      </c>
      <c r="E15" s="83">
        <f>E16+E17</f>
        <v>1638366.47</v>
      </c>
      <c r="F15" s="83">
        <f>(E15*100)/D15</f>
        <v>99.988127997676003</v>
      </c>
    </row>
    <row r="16" spans="1:6" x14ac:dyDescent="0.2">
      <c r="A16" s="55" t="s">
        <v>78</v>
      </c>
      <c r="B16" s="56" t="s">
        <v>79</v>
      </c>
      <c r="C16" s="84">
        <v>1645061</v>
      </c>
      <c r="D16" s="84">
        <v>1631061</v>
      </c>
      <c r="E16" s="84">
        <v>1631469.29</v>
      </c>
      <c r="F16" s="84"/>
    </row>
    <row r="17" spans="1:6" x14ac:dyDescent="0.2">
      <c r="A17" s="55" t="s">
        <v>80</v>
      </c>
      <c r="B17" s="56" t="s">
        <v>81</v>
      </c>
      <c r="C17" s="84">
        <v>7500</v>
      </c>
      <c r="D17" s="84">
        <v>7500</v>
      </c>
      <c r="E17" s="84">
        <v>6897.18</v>
      </c>
      <c r="F17" s="84"/>
    </row>
    <row r="18" spans="1:6" x14ac:dyDescent="0.2">
      <c r="A18" s="53" t="s">
        <v>82</v>
      </c>
      <c r="B18" s="54" t="s">
        <v>83</v>
      </c>
      <c r="C18" s="83">
        <f>C19</f>
        <v>40200</v>
      </c>
      <c r="D18" s="83">
        <f>D19</f>
        <v>40200</v>
      </c>
      <c r="E18" s="83">
        <f>E19</f>
        <v>38286.74</v>
      </c>
      <c r="F18" s="83">
        <f>(E18*100)/D18</f>
        <v>95.240646766169149</v>
      </c>
    </row>
    <row r="19" spans="1:6" x14ac:dyDescent="0.2">
      <c r="A19" s="55" t="s">
        <v>84</v>
      </c>
      <c r="B19" s="56" t="s">
        <v>83</v>
      </c>
      <c r="C19" s="84">
        <v>40200</v>
      </c>
      <c r="D19" s="84">
        <v>40200</v>
      </c>
      <c r="E19" s="84">
        <v>38286.74</v>
      </c>
      <c r="F19" s="84"/>
    </row>
    <row r="20" spans="1:6" x14ac:dyDescent="0.2">
      <c r="A20" s="53" t="s">
        <v>85</v>
      </c>
      <c r="B20" s="54" t="s">
        <v>86</v>
      </c>
      <c r="C20" s="83">
        <f>C21+C22</f>
        <v>315939</v>
      </c>
      <c r="D20" s="83">
        <f>D21+D22</f>
        <v>312939</v>
      </c>
      <c r="E20" s="83">
        <f>E21+E22</f>
        <v>312525.91000000003</v>
      </c>
      <c r="F20" s="83">
        <f>(E20*100)/D20</f>
        <v>99.867996638322481</v>
      </c>
    </row>
    <row r="21" spans="1:6" x14ac:dyDescent="0.2">
      <c r="A21" s="55" t="s">
        <v>87</v>
      </c>
      <c r="B21" s="56" t="s">
        <v>88</v>
      </c>
      <c r="C21" s="84">
        <v>42589</v>
      </c>
      <c r="D21" s="84">
        <v>42589</v>
      </c>
      <c r="E21" s="84">
        <v>42195.519999999997</v>
      </c>
      <c r="F21" s="84"/>
    </row>
    <row r="22" spans="1:6" x14ac:dyDescent="0.2">
      <c r="A22" s="55" t="s">
        <v>89</v>
      </c>
      <c r="B22" s="56" t="s">
        <v>90</v>
      </c>
      <c r="C22" s="84">
        <v>273350</v>
      </c>
      <c r="D22" s="84">
        <v>270350</v>
      </c>
      <c r="E22" s="84">
        <v>270330.39</v>
      </c>
      <c r="F22" s="84"/>
    </row>
    <row r="23" spans="1:6" x14ac:dyDescent="0.2">
      <c r="A23" s="51" t="s">
        <v>91</v>
      </c>
      <c r="B23" s="52" t="s">
        <v>92</v>
      </c>
      <c r="C23" s="82">
        <f>C24+C29+C33+C43+C45</f>
        <v>285100</v>
      </c>
      <c r="D23" s="82">
        <f>D24+D29+D33+D43+D45</f>
        <v>305100</v>
      </c>
      <c r="E23" s="82">
        <f>E24+E29+E33+E43+E45</f>
        <v>302848.78999999998</v>
      </c>
      <c r="F23" s="81">
        <f>(E23*100)/D23</f>
        <v>99.262140281874792</v>
      </c>
    </row>
    <row r="24" spans="1:6" x14ac:dyDescent="0.2">
      <c r="A24" s="53" t="s">
        <v>93</v>
      </c>
      <c r="B24" s="54" t="s">
        <v>94</v>
      </c>
      <c r="C24" s="83">
        <f>C25+C26+C27+C28</f>
        <v>31100</v>
      </c>
      <c r="D24" s="83">
        <f>D25+D26+D27+D28</f>
        <v>31100</v>
      </c>
      <c r="E24" s="83">
        <f>E25+E26+E27+E28</f>
        <v>29062.83</v>
      </c>
      <c r="F24" s="83">
        <f>(E24*100)/D24</f>
        <v>93.449614147909969</v>
      </c>
    </row>
    <row r="25" spans="1:6" x14ac:dyDescent="0.2">
      <c r="A25" s="55" t="s">
        <v>95</v>
      </c>
      <c r="B25" s="56" t="s">
        <v>96</v>
      </c>
      <c r="C25" s="84">
        <v>8000</v>
      </c>
      <c r="D25" s="84">
        <v>8000</v>
      </c>
      <c r="E25" s="84">
        <v>8000</v>
      </c>
      <c r="F25" s="84"/>
    </row>
    <row r="26" spans="1:6" ht="25.5" x14ac:dyDescent="0.2">
      <c r="A26" s="55" t="s">
        <v>97</v>
      </c>
      <c r="B26" s="56" t="s">
        <v>98</v>
      </c>
      <c r="C26" s="84">
        <v>22000</v>
      </c>
      <c r="D26" s="84">
        <v>22000</v>
      </c>
      <c r="E26" s="84">
        <v>20302.830000000002</v>
      </c>
      <c r="F26" s="84"/>
    </row>
    <row r="27" spans="1:6" x14ac:dyDescent="0.2">
      <c r="A27" s="55" t="s">
        <v>99</v>
      </c>
      <c r="B27" s="56" t="s">
        <v>100</v>
      </c>
      <c r="C27" s="84">
        <v>1100</v>
      </c>
      <c r="D27" s="84">
        <v>1100</v>
      </c>
      <c r="E27" s="84">
        <v>695</v>
      </c>
      <c r="F27" s="84"/>
    </row>
    <row r="28" spans="1:6" x14ac:dyDescent="0.2">
      <c r="A28" s="55" t="s">
        <v>101</v>
      </c>
      <c r="B28" s="56" t="s">
        <v>102</v>
      </c>
      <c r="C28" s="84">
        <v>0</v>
      </c>
      <c r="D28" s="84">
        <v>0</v>
      </c>
      <c r="E28" s="84">
        <v>65</v>
      </c>
      <c r="F28" s="84"/>
    </row>
    <row r="29" spans="1:6" x14ac:dyDescent="0.2">
      <c r="A29" s="53" t="s">
        <v>103</v>
      </c>
      <c r="B29" s="54" t="s">
        <v>104</v>
      </c>
      <c r="C29" s="83">
        <f>C30+C31+C32</f>
        <v>43500</v>
      </c>
      <c r="D29" s="83">
        <f>D30+D31+D32</f>
        <v>38500</v>
      </c>
      <c r="E29" s="83">
        <f>E30+E31+E32</f>
        <v>35320.17</v>
      </c>
      <c r="F29" s="83">
        <f>(E29*100)/D29</f>
        <v>91.740701298701296</v>
      </c>
    </row>
    <row r="30" spans="1:6" x14ac:dyDescent="0.2">
      <c r="A30" s="55" t="s">
        <v>105</v>
      </c>
      <c r="B30" s="56" t="s">
        <v>106</v>
      </c>
      <c r="C30" s="84">
        <v>14500</v>
      </c>
      <c r="D30" s="84">
        <v>14500</v>
      </c>
      <c r="E30" s="84">
        <v>12500</v>
      </c>
      <c r="F30" s="84"/>
    </row>
    <row r="31" spans="1:6" x14ac:dyDescent="0.2">
      <c r="A31" s="55" t="s">
        <v>107</v>
      </c>
      <c r="B31" s="56" t="s">
        <v>108</v>
      </c>
      <c r="C31" s="84">
        <v>28000</v>
      </c>
      <c r="D31" s="84">
        <v>23000</v>
      </c>
      <c r="E31" s="84">
        <v>21654.2</v>
      </c>
      <c r="F31" s="84"/>
    </row>
    <row r="32" spans="1:6" x14ac:dyDescent="0.2">
      <c r="A32" s="55" t="s">
        <v>109</v>
      </c>
      <c r="B32" s="56" t="s">
        <v>110</v>
      </c>
      <c r="C32" s="84">
        <v>1000</v>
      </c>
      <c r="D32" s="84">
        <v>1000</v>
      </c>
      <c r="E32" s="84">
        <v>1165.97</v>
      </c>
      <c r="F32" s="84"/>
    </row>
    <row r="33" spans="1:6" x14ac:dyDescent="0.2">
      <c r="A33" s="53" t="s">
        <v>111</v>
      </c>
      <c r="B33" s="54" t="s">
        <v>112</v>
      </c>
      <c r="C33" s="83">
        <f>C34+C35+C36+C37+C38+C39+C40+C41+C42</f>
        <v>204448</v>
      </c>
      <c r="D33" s="83">
        <f>D34+D35+D36+D37+D38+D39+D40+D41+D42</f>
        <v>229448</v>
      </c>
      <c r="E33" s="83">
        <f>E34+E35+E36+E37+E38+E39+E40+E41+E42</f>
        <v>234280.93</v>
      </c>
      <c r="F33" s="83">
        <f>(E33*100)/D33</f>
        <v>102.10632910289041</v>
      </c>
    </row>
    <row r="34" spans="1:6" x14ac:dyDescent="0.2">
      <c r="A34" s="55" t="s">
        <v>113</v>
      </c>
      <c r="B34" s="56" t="s">
        <v>114</v>
      </c>
      <c r="C34" s="84">
        <v>20000</v>
      </c>
      <c r="D34" s="84">
        <v>20000</v>
      </c>
      <c r="E34" s="84">
        <v>17437.580000000002</v>
      </c>
      <c r="F34" s="84"/>
    </row>
    <row r="35" spans="1:6" x14ac:dyDescent="0.2">
      <c r="A35" s="55" t="s">
        <v>115</v>
      </c>
      <c r="B35" s="56" t="s">
        <v>116</v>
      </c>
      <c r="C35" s="84">
        <v>5000</v>
      </c>
      <c r="D35" s="84">
        <v>5000</v>
      </c>
      <c r="E35" s="84">
        <v>3000</v>
      </c>
      <c r="F35" s="84"/>
    </row>
    <row r="36" spans="1:6" x14ac:dyDescent="0.2">
      <c r="A36" s="55" t="s">
        <v>117</v>
      </c>
      <c r="B36" s="56" t="s">
        <v>118</v>
      </c>
      <c r="C36" s="84">
        <v>4000</v>
      </c>
      <c r="D36" s="84">
        <v>4000</v>
      </c>
      <c r="E36" s="84">
        <v>3302.76</v>
      </c>
      <c r="F36" s="84"/>
    </row>
    <row r="37" spans="1:6" x14ac:dyDescent="0.2">
      <c r="A37" s="55" t="s">
        <v>119</v>
      </c>
      <c r="B37" s="56" t="s">
        <v>120</v>
      </c>
      <c r="C37" s="84">
        <v>6000</v>
      </c>
      <c r="D37" s="84">
        <v>6000</v>
      </c>
      <c r="E37" s="84">
        <v>4704.13</v>
      </c>
      <c r="F37" s="84"/>
    </row>
    <row r="38" spans="1:6" x14ac:dyDescent="0.2">
      <c r="A38" s="55" t="s">
        <v>121</v>
      </c>
      <c r="B38" s="56" t="s">
        <v>122</v>
      </c>
      <c r="C38" s="84">
        <v>5000</v>
      </c>
      <c r="D38" s="84">
        <v>5000</v>
      </c>
      <c r="E38" s="84">
        <v>4172.01</v>
      </c>
      <c r="F38" s="84"/>
    </row>
    <row r="39" spans="1:6" x14ac:dyDescent="0.2">
      <c r="A39" s="55" t="s">
        <v>123</v>
      </c>
      <c r="B39" s="56" t="s">
        <v>124</v>
      </c>
      <c r="C39" s="84">
        <v>2948</v>
      </c>
      <c r="D39" s="84">
        <v>2948</v>
      </c>
      <c r="E39" s="84">
        <v>2643.32</v>
      </c>
      <c r="F39" s="84"/>
    </row>
    <row r="40" spans="1:6" x14ac:dyDescent="0.2">
      <c r="A40" s="55" t="s">
        <v>125</v>
      </c>
      <c r="B40" s="56" t="s">
        <v>126</v>
      </c>
      <c r="C40" s="84">
        <v>116000</v>
      </c>
      <c r="D40" s="84">
        <v>141000</v>
      </c>
      <c r="E40" s="84">
        <v>147804.84</v>
      </c>
      <c r="F40" s="84"/>
    </row>
    <row r="41" spans="1:6" x14ac:dyDescent="0.2">
      <c r="A41" s="55" t="s">
        <v>127</v>
      </c>
      <c r="B41" s="56" t="s">
        <v>128</v>
      </c>
      <c r="C41" s="84">
        <v>500</v>
      </c>
      <c r="D41" s="84">
        <v>500</v>
      </c>
      <c r="E41" s="84">
        <v>280.70999999999998</v>
      </c>
      <c r="F41" s="84"/>
    </row>
    <row r="42" spans="1:6" x14ac:dyDescent="0.2">
      <c r="A42" s="55" t="s">
        <v>129</v>
      </c>
      <c r="B42" s="56" t="s">
        <v>130</v>
      </c>
      <c r="C42" s="84">
        <v>45000</v>
      </c>
      <c r="D42" s="84">
        <v>45000</v>
      </c>
      <c r="E42" s="84">
        <v>50935.58</v>
      </c>
      <c r="F42" s="84"/>
    </row>
    <row r="43" spans="1:6" x14ac:dyDescent="0.2">
      <c r="A43" s="53" t="s">
        <v>131</v>
      </c>
      <c r="B43" s="54" t="s">
        <v>132</v>
      </c>
      <c r="C43" s="83">
        <f>C44</f>
        <v>1062</v>
      </c>
      <c r="D43" s="83">
        <f>D44</f>
        <v>1062</v>
      </c>
      <c r="E43" s="83">
        <f>E44</f>
        <v>665.62</v>
      </c>
      <c r="F43" s="83">
        <f>(E43*100)/D43</f>
        <v>62.676082862523543</v>
      </c>
    </row>
    <row r="44" spans="1:6" ht="25.5" x14ac:dyDescent="0.2">
      <c r="A44" s="55" t="s">
        <v>133</v>
      </c>
      <c r="B44" s="56" t="s">
        <v>134</v>
      </c>
      <c r="C44" s="84">
        <v>1062</v>
      </c>
      <c r="D44" s="84">
        <v>1062</v>
      </c>
      <c r="E44" s="84">
        <v>665.62</v>
      </c>
      <c r="F44" s="84"/>
    </row>
    <row r="45" spans="1:6" x14ac:dyDescent="0.2">
      <c r="A45" s="53" t="s">
        <v>135</v>
      </c>
      <c r="B45" s="54" t="s">
        <v>136</v>
      </c>
      <c r="C45" s="83">
        <f>C46+C47+C48+C49</f>
        <v>4990</v>
      </c>
      <c r="D45" s="83">
        <f>D46+D47+D48+D49</f>
        <v>4990</v>
      </c>
      <c r="E45" s="83">
        <f>E46+E47+E48+E49</f>
        <v>3519.2400000000002</v>
      </c>
      <c r="F45" s="83">
        <f>(E45*100)/D45</f>
        <v>70.525851703406815</v>
      </c>
    </row>
    <row r="46" spans="1:6" x14ac:dyDescent="0.2">
      <c r="A46" s="55" t="s">
        <v>137</v>
      </c>
      <c r="B46" s="56" t="s">
        <v>138</v>
      </c>
      <c r="C46" s="84">
        <v>796</v>
      </c>
      <c r="D46" s="84">
        <v>796</v>
      </c>
      <c r="E46" s="84">
        <v>648.33000000000004</v>
      </c>
      <c r="F46" s="84"/>
    </row>
    <row r="47" spans="1:6" x14ac:dyDescent="0.2">
      <c r="A47" s="55" t="s">
        <v>139</v>
      </c>
      <c r="B47" s="56" t="s">
        <v>140</v>
      </c>
      <c r="C47" s="84">
        <v>398</v>
      </c>
      <c r="D47" s="84">
        <v>398</v>
      </c>
      <c r="E47" s="84">
        <v>506.3</v>
      </c>
      <c r="F47" s="84"/>
    </row>
    <row r="48" spans="1:6" x14ac:dyDescent="0.2">
      <c r="A48" s="55" t="s">
        <v>141</v>
      </c>
      <c r="B48" s="56" t="s">
        <v>142</v>
      </c>
      <c r="C48" s="84">
        <v>1858</v>
      </c>
      <c r="D48" s="84">
        <v>1858</v>
      </c>
      <c r="E48" s="84">
        <v>2058.88</v>
      </c>
      <c r="F48" s="84"/>
    </row>
    <row r="49" spans="1:6" x14ac:dyDescent="0.2">
      <c r="A49" s="55" t="s">
        <v>143</v>
      </c>
      <c r="B49" s="56" t="s">
        <v>136</v>
      </c>
      <c r="C49" s="84">
        <v>1938</v>
      </c>
      <c r="D49" s="84">
        <v>1938</v>
      </c>
      <c r="E49" s="84">
        <v>305.73</v>
      </c>
      <c r="F49" s="84"/>
    </row>
    <row r="50" spans="1:6" x14ac:dyDescent="0.2">
      <c r="A50" s="51" t="s">
        <v>144</v>
      </c>
      <c r="B50" s="52" t="s">
        <v>145</v>
      </c>
      <c r="C50" s="82">
        <f>C51+C53</f>
        <v>27495</v>
      </c>
      <c r="D50" s="82">
        <f>D51+D53</f>
        <v>27485</v>
      </c>
      <c r="E50" s="82">
        <f>E51+E53</f>
        <v>27370.09</v>
      </c>
      <c r="F50" s="81">
        <f>(E50*100)/D50</f>
        <v>99.581917409496086</v>
      </c>
    </row>
    <row r="51" spans="1:6" x14ac:dyDescent="0.2">
      <c r="A51" s="53" t="s">
        <v>146</v>
      </c>
      <c r="B51" s="54" t="s">
        <v>147</v>
      </c>
      <c r="C51" s="83">
        <f>C52</f>
        <v>584</v>
      </c>
      <c r="D51" s="83">
        <f>D52</f>
        <v>574</v>
      </c>
      <c r="E51" s="83">
        <f>E52</f>
        <v>557.12</v>
      </c>
      <c r="F51" s="83">
        <f>(E51*100)/D51</f>
        <v>97.059233449477347</v>
      </c>
    </row>
    <row r="52" spans="1:6" ht="25.5" x14ac:dyDescent="0.2">
      <c r="A52" s="55" t="s">
        <v>148</v>
      </c>
      <c r="B52" s="56" t="s">
        <v>149</v>
      </c>
      <c r="C52" s="84">
        <v>584</v>
      </c>
      <c r="D52" s="84">
        <v>574</v>
      </c>
      <c r="E52" s="84">
        <v>557.12</v>
      </c>
      <c r="F52" s="84"/>
    </row>
    <row r="53" spans="1:6" x14ac:dyDescent="0.2">
      <c r="A53" s="53" t="s">
        <v>150</v>
      </c>
      <c r="B53" s="54" t="s">
        <v>151</v>
      </c>
      <c r="C53" s="83">
        <f>C54+C55</f>
        <v>26911</v>
      </c>
      <c r="D53" s="83">
        <f>D54+D55</f>
        <v>26911</v>
      </c>
      <c r="E53" s="83">
        <f>E54+E55</f>
        <v>26812.97</v>
      </c>
      <c r="F53" s="83">
        <f>(E53*100)/D53</f>
        <v>99.635725168146848</v>
      </c>
    </row>
    <row r="54" spans="1:6" x14ac:dyDescent="0.2">
      <c r="A54" s="55" t="s">
        <v>152</v>
      </c>
      <c r="B54" s="56" t="s">
        <v>153</v>
      </c>
      <c r="C54" s="84">
        <v>1411</v>
      </c>
      <c r="D54" s="84">
        <v>1411</v>
      </c>
      <c r="E54" s="84">
        <v>904.15</v>
      </c>
      <c r="F54" s="84"/>
    </row>
    <row r="55" spans="1:6" x14ac:dyDescent="0.2">
      <c r="A55" s="55" t="s">
        <v>154</v>
      </c>
      <c r="B55" s="56" t="s">
        <v>155</v>
      </c>
      <c r="C55" s="84">
        <v>25500</v>
      </c>
      <c r="D55" s="84">
        <v>25500</v>
      </c>
      <c r="E55" s="84">
        <v>25908.82</v>
      </c>
      <c r="F55" s="84"/>
    </row>
    <row r="56" spans="1:6" x14ac:dyDescent="0.2">
      <c r="A56" s="49" t="s">
        <v>156</v>
      </c>
      <c r="B56" s="50" t="s">
        <v>157</v>
      </c>
      <c r="C56" s="80">
        <f t="shared" ref="C56:E58" si="0">C57</f>
        <v>4500</v>
      </c>
      <c r="D56" s="80">
        <f t="shared" si="0"/>
        <v>4500</v>
      </c>
      <c r="E56" s="80">
        <f t="shared" si="0"/>
        <v>4457.08</v>
      </c>
      <c r="F56" s="81">
        <f>(E56*100)/D56</f>
        <v>99.046222222222227</v>
      </c>
    </row>
    <row r="57" spans="1:6" x14ac:dyDescent="0.2">
      <c r="A57" s="51" t="s">
        <v>158</v>
      </c>
      <c r="B57" s="52" t="s">
        <v>159</v>
      </c>
      <c r="C57" s="82">
        <f t="shared" si="0"/>
        <v>4500</v>
      </c>
      <c r="D57" s="82">
        <f t="shared" si="0"/>
        <v>4500</v>
      </c>
      <c r="E57" s="82">
        <f t="shared" si="0"/>
        <v>4457.08</v>
      </c>
      <c r="F57" s="81">
        <f>(E57*100)/D57</f>
        <v>99.046222222222227</v>
      </c>
    </row>
    <row r="58" spans="1:6" x14ac:dyDescent="0.2">
      <c r="A58" s="53" t="s">
        <v>164</v>
      </c>
      <c r="B58" s="54" t="s">
        <v>165</v>
      </c>
      <c r="C58" s="83">
        <f t="shared" si="0"/>
        <v>4500</v>
      </c>
      <c r="D58" s="83">
        <f t="shared" si="0"/>
        <v>4500</v>
      </c>
      <c r="E58" s="83">
        <f t="shared" si="0"/>
        <v>4457.08</v>
      </c>
      <c r="F58" s="83">
        <f>(E58*100)/D58</f>
        <v>99.046222222222227</v>
      </c>
    </row>
    <row r="59" spans="1:6" x14ac:dyDescent="0.2">
      <c r="A59" s="55" t="s">
        <v>166</v>
      </c>
      <c r="B59" s="56" t="s">
        <v>167</v>
      </c>
      <c r="C59" s="84">
        <v>4500</v>
      </c>
      <c r="D59" s="84">
        <v>4500</v>
      </c>
      <c r="E59" s="84">
        <v>4457.08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1">C61</f>
        <v>2325795</v>
      </c>
      <c r="D60" s="80">
        <f t="shared" si="1"/>
        <v>2328785</v>
      </c>
      <c r="E60" s="80">
        <f t="shared" si="1"/>
        <v>2323855.08</v>
      </c>
      <c r="F60" s="81">
        <f>(E60*100)/D60</f>
        <v>99.788305060364095</v>
      </c>
    </row>
    <row r="61" spans="1:6" x14ac:dyDescent="0.2">
      <c r="A61" s="51" t="s">
        <v>64</v>
      </c>
      <c r="B61" s="52" t="s">
        <v>65</v>
      </c>
      <c r="C61" s="82">
        <f t="shared" si="1"/>
        <v>2325795</v>
      </c>
      <c r="D61" s="82">
        <f t="shared" si="1"/>
        <v>2328785</v>
      </c>
      <c r="E61" s="82">
        <f t="shared" si="1"/>
        <v>2323855.08</v>
      </c>
      <c r="F61" s="81">
        <f>(E61*100)/D61</f>
        <v>99.788305060364095</v>
      </c>
    </row>
    <row r="62" spans="1:6" ht="25.5" x14ac:dyDescent="0.2">
      <c r="A62" s="53" t="s">
        <v>66</v>
      </c>
      <c r="B62" s="54" t="s">
        <v>67</v>
      </c>
      <c r="C62" s="83">
        <f>C63+C64</f>
        <v>2325795</v>
      </c>
      <c r="D62" s="83">
        <f>D63+D64</f>
        <v>2328785</v>
      </c>
      <c r="E62" s="83">
        <f>E63+E64</f>
        <v>2323855.08</v>
      </c>
      <c r="F62" s="83">
        <f>(E62*100)/D62</f>
        <v>99.788305060364095</v>
      </c>
    </row>
    <row r="63" spans="1:6" x14ac:dyDescent="0.2">
      <c r="A63" s="55" t="s">
        <v>68</v>
      </c>
      <c r="B63" s="56" t="s">
        <v>69</v>
      </c>
      <c r="C63" s="84">
        <v>2321295</v>
      </c>
      <c r="D63" s="84">
        <v>2324285</v>
      </c>
      <c r="E63" s="84">
        <v>2319398</v>
      </c>
      <c r="F63" s="84"/>
    </row>
    <row r="64" spans="1:6" ht="25.5" x14ac:dyDescent="0.2">
      <c r="A64" s="55" t="s">
        <v>70</v>
      </c>
      <c r="B64" s="56" t="s">
        <v>71</v>
      </c>
      <c r="C64" s="84">
        <v>4500</v>
      </c>
      <c r="D64" s="84">
        <v>4500</v>
      </c>
      <c r="E64" s="84">
        <v>4457.08</v>
      </c>
      <c r="F64" s="84"/>
    </row>
    <row r="65" spans="1:6" x14ac:dyDescent="0.2">
      <c r="A65" s="48" t="s">
        <v>74</v>
      </c>
      <c r="B65" s="48" t="s">
        <v>188</v>
      </c>
      <c r="C65" s="78">
        <f t="shared" ref="C65:E68" si="2">C66</f>
        <v>398</v>
      </c>
      <c r="D65" s="78">
        <f t="shared" si="2"/>
        <v>398</v>
      </c>
      <c r="E65" s="78">
        <f t="shared" si="2"/>
        <v>452.79</v>
      </c>
      <c r="F65" s="79">
        <f>(E65*100)/D65</f>
        <v>113.76633165829146</v>
      </c>
    </row>
    <row r="66" spans="1:6" x14ac:dyDescent="0.2">
      <c r="A66" s="49" t="s">
        <v>72</v>
      </c>
      <c r="B66" s="50" t="s">
        <v>73</v>
      </c>
      <c r="C66" s="80">
        <f t="shared" si="2"/>
        <v>398</v>
      </c>
      <c r="D66" s="80">
        <f t="shared" si="2"/>
        <v>398</v>
      </c>
      <c r="E66" s="80">
        <f t="shared" si="2"/>
        <v>452.79</v>
      </c>
      <c r="F66" s="81">
        <f>(E66*100)/D66</f>
        <v>113.76633165829146</v>
      </c>
    </row>
    <row r="67" spans="1:6" x14ac:dyDescent="0.2">
      <c r="A67" s="51" t="s">
        <v>91</v>
      </c>
      <c r="B67" s="52" t="s">
        <v>92</v>
      </c>
      <c r="C67" s="82">
        <f t="shared" si="2"/>
        <v>398</v>
      </c>
      <c r="D67" s="82">
        <f t="shared" si="2"/>
        <v>398</v>
      </c>
      <c r="E67" s="82">
        <f t="shared" si="2"/>
        <v>452.79</v>
      </c>
      <c r="F67" s="81">
        <f>(E67*100)/D67</f>
        <v>113.76633165829146</v>
      </c>
    </row>
    <row r="68" spans="1:6" x14ac:dyDescent="0.2">
      <c r="A68" s="53" t="s">
        <v>103</v>
      </c>
      <c r="B68" s="54" t="s">
        <v>104</v>
      </c>
      <c r="C68" s="83">
        <f t="shared" si="2"/>
        <v>398</v>
      </c>
      <c r="D68" s="83">
        <f t="shared" si="2"/>
        <v>398</v>
      </c>
      <c r="E68" s="83">
        <f t="shared" si="2"/>
        <v>452.79</v>
      </c>
      <c r="F68" s="83">
        <f>(E68*100)/D68</f>
        <v>113.76633165829146</v>
      </c>
    </row>
    <row r="69" spans="1:6" x14ac:dyDescent="0.2">
      <c r="A69" s="55" t="s">
        <v>105</v>
      </c>
      <c r="B69" s="56" t="s">
        <v>106</v>
      </c>
      <c r="C69" s="84">
        <v>398</v>
      </c>
      <c r="D69" s="84">
        <v>398</v>
      </c>
      <c r="E69" s="84">
        <v>452.79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3">C71</f>
        <v>398</v>
      </c>
      <c r="D70" s="80">
        <f t="shared" si="3"/>
        <v>398</v>
      </c>
      <c r="E70" s="80">
        <f t="shared" si="3"/>
        <v>396.32</v>
      </c>
      <c r="F70" s="81">
        <f>(E70*100)/D70</f>
        <v>99.577889447236174</v>
      </c>
    </row>
    <row r="71" spans="1:6" x14ac:dyDescent="0.2">
      <c r="A71" s="51" t="s">
        <v>58</v>
      </c>
      <c r="B71" s="52" t="s">
        <v>59</v>
      </c>
      <c r="C71" s="82">
        <f t="shared" si="3"/>
        <v>398</v>
      </c>
      <c r="D71" s="82">
        <f t="shared" si="3"/>
        <v>398</v>
      </c>
      <c r="E71" s="82">
        <f t="shared" si="3"/>
        <v>396.32</v>
      </c>
      <c r="F71" s="81">
        <f>(E71*100)/D71</f>
        <v>99.577889447236174</v>
      </c>
    </row>
    <row r="72" spans="1:6" x14ac:dyDescent="0.2">
      <c r="A72" s="53" t="s">
        <v>60</v>
      </c>
      <c r="B72" s="54" t="s">
        <v>61</v>
      </c>
      <c r="C72" s="83">
        <f t="shared" si="3"/>
        <v>398</v>
      </c>
      <c r="D72" s="83">
        <f t="shared" si="3"/>
        <v>398</v>
      </c>
      <c r="E72" s="83">
        <f t="shared" si="3"/>
        <v>396.32</v>
      </c>
      <c r="F72" s="83">
        <f>(E72*100)/D72</f>
        <v>99.577889447236174</v>
      </c>
    </row>
    <row r="73" spans="1:6" x14ac:dyDescent="0.2">
      <c r="A73" s="55" t="s">
        <v>62</v>
      </c>
      <c r="B73" s="56" t="s">
        <v>63</v>
      </c>
      <c r="C73" s="84">
        <v>398</v>
      </c>
      <c r="D73" s="84">
        <v>398</v>
      </c>
      <c r="E73" s="84">
        <v>396.32</v>
      </c>
      <c r="F73" s="84"/>
    </row>
    <row r="74" spans="1:6" x14ac:dyDescent="0.2">
      <c r="A74" s="48" t="s">
        <v>181</v>
      </c>
      <c r="B74" s="48" t="s">
        <v>189</v>
      </c>
      <c r="C74" s="78">
        <f t="shared" ref="C74:E77" si="4">C75</f>
        <v>330</v>
      </c>
      <c r="D74" s="78">
        <f t="shared" si="4"/>
        <v>330</v>
      </c>
      <c r="E74" s="78">
        <f t="shared" si="4"/>
        <v>329.01</v>
      </c>
      <c r="F74" s="79">
        <f>(E74*100)/D74</f>
        <v>99.7</v>
      </c>
    </row>
    <row r="75" spans="1:6" x14ac:dyDescent="0.2">
      <c r="A75" s="49" t="s">
        <v>72</v>
      </c>
      <c r="B75" s="50" t="s">
        <v>73</v>
      </c>
      <c r="C75" s="80">
        <f t="shared" si="4"/>
        <v>330</v>
      </c>
      <c r="D75" s="80">
        <f t="shared" si="4"/>
        <v>330</v>
      </c>
      <c r="E75" s="80">
        <f t="shared" si="4"/>
        <v>329.01</v>
      </c>
      <c r="F75" s="81">
        <f>(E75*100)/D75</f>
        <v>99.7</v>
      </c>
    </row>
    <row r="76" spans="1:6" x14ac:dyDescent="0.2">
      <c r="A76" s="51" t="s">
        <v>91</v>
      </c>
      <c r="B76" s="52" t="s">
        <v>92</v>
      </c>
      <c r="C76" s="82">
        <f t="shared" si="4"/>
        <v>330</v>
      </c>
      <c r="D76" s="82">
        <f t="shared" si="4"/>
        <v>330</v>
      </c>
      <c r="E76" s="82">
        <f t="shared" si="4"/>
        <v>329.01</v>
      </c>
      <c r="F76" s="81">
        <f>(E76*100)/D76</f>
        <v>99.7</v>
      </c>
    </row>
    <row r="77" spans="1:6" x14ac:dyDescent="0.2">
      <c r="A77" s="53" t="s">
        <v>93</v>
      </c>
      <c r="B77" s="54" t="s">
        <v>94</v>
      </c>
      <c r="C77" s="83">
        <f t="shared" si="4"/>
        <v>330</v>
      </c>
      <c r="D77" s="83">
        <f t="shared" si="4"/>
        <v>330</v>
      </c>
      <c r="E77" s="83">
        <f t="shared" si="4"/>
        <v>329.01</v>
      </c>
      <c r="F77" s="83">
        <f>(E77*100)/D77</f>
        <v>99.7</v>
      </c>
    </row>
    <row r="78" spans="1:6" x14ac:dyDescent="0.2">
      <c r="A78" s="55" t="s">
        <v>95</v>
      </c>
      <c r="B78" s="56" t="s">
        <v>96</v>
      </c>
      <c r="C78" s="84">
        <v>330</v>
      </c>
      <c r="D78" s="84">
        <v>330</v>
      </c>
      <c r="E78" s="84">
        <v>329.01</v>
      </c>
      <c r="F78" s="84"/>
    </row>
    <row r="79" spans="1:6" x14ac:dyDescent="0.2">
      <c r="A79" s="49" t="s">
        <v>50</v>
      </c>
      <c r="B79" s="50" t="s">
        <v>51</v>
      </c>
      <c r="C79" s="80">
        <f t="shared" ref="C79:E81" si="5">C80</f>
        <v>330</v>
      </c>
      <c r="D79" s="80">
        <f t="shared" si="5"/>
        <v>330</v>
      </c>
      <c r="E79" s="80">
        <f t="shared" si="5"/>
        <v>329.01</v>
      </c>
      <c r="F79" s="81">
        <f>(E79*100)/D79</f>
        <v>99.7</v>
      </c>
    </row>
    <row r="80" spans="1:6" x14ac:dyDescent="0.2">
      <c r="A80" s="51" t="s">
        <v>52</v>
      </c>
      <c r="B80" s="52" t="s">
        <v>53</v>
      </c>
      <c r="C80" s="82">
        <f t="shared" si="5"/>
        <v>330</v>
      </c>
      <c r="D80" s="82">
        <f t="shared" si="5"/>
        <v>330</v>
      </c>
      <c r="E80" s="82">
        <f t="shared" si="5"/>
        <v>329.01</v>
      </c>
      <c r="F80" s="81">
        <f>(E80*100)/D80</f>
        <v>99.7</v>
      </c>
    </row>
    <row r="81" spans="1:6" x14ac:dyDescent="0.2">
      <c r="A81" s="53" t="s">
        <v>54</v>
      </c>
      <c r="B81" s="54" t="s">
        <v>55</v>
      </c>
      <c r="C81" s="83">
        <f t="shared" si="5"/>
        <v>330</v>
      </c>
      <c r="D81" s="83">
        <f t="shared" si="5"/>
        <v>330</v>
      </c>
      <c r="E81" s="83">
        <f t="shared" si="5"/>
        <v>329.01</v>
      </c>
      <c r="F81" s="83">
        <f>(E81*100)/D81</f>
        <v>99.7</v>
      </c>
    </row>
    <row r="82" spans="1:6" x14ac:dyDescent="0.2">
      <c r="A82" s="55" t="s">
        <v>56</v>
      </c>
      <c r="B82" s="56" t="s">
        <v>57</v>
      </c>
      <c r="C82" s="84">
        <v>330</v>
      </c>
      <c r="D82" s="84">
        <v>330</v>
      </c>
      <c r="E82" s="84">
        <v>329.01</v>
      </c>
      <c r="F82" s="84"/>
    </row>
    <row r="83" spans="1:6" s="57" customFormat="1" x14ac:dyDescent="0.2"/>
    <row r="84" spans="1:6" s="57" customFormat="1" x14ac:dyDescent="0.2"/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Zorica Mijatović</cp:lastModifiedBy>
  <cp:lastPrinted>2023-07-24T12:33:14Z</cp:lastPrinted>
  <dcterms:created xsi:type="dcterms:W3CDTF">2022-08-12T12:51:27Z</dcterms:created>
  <dcterms:modified xsi:type="dcterms:W3CDTF">2025-03-26T12:58:37Z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