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13_ncr:1_{00514C4C-7609-4D3F-B445-ECEAC96F7508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<sst xmlns="http://schemas.openxmlformats.org/spreadsheetml/2006/main" count="372" uniqueCount="182">
  <si>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</si>
  <si>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</si>
  <si>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</si>
  <si>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</si>
  <si>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</si>
  <si>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</si>
  <si>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</si>
  <si>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</si>
  <si>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</si>
  <si>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</si>
  <si>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</si>
  <si>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</si>
  <si>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</si>
  <si>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</si>
  <si>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</si>
  <si>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</si>
  <si>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</si>
  <si>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</si>
  <si>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</si>
  <si>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</si>
  <si>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</si>
  <si>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</si>
  <si>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</si>
  <si>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</si>
  <si>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</si>
  <si>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</si>
  <si>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</si>
  <si>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</si>
  <si>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</si>
  <si>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</si>
  <si>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</si>
  <si>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</si>
  <si>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</si>
  <si>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</si>
  <si>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</si>
  <si>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</si>
  <si>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</si>
  <si>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</si>
  <si>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</si>
  <si>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</si>
  <si>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</si>
  <si>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</si>
  <si>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</si>
  <si>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</si>
  <si>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</si>
  <si>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</si>
  <si>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</si>
  <si>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</si>
  <si>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</si>
  <si>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</si>
  <si>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</si>
  <si>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</si>
  <si>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</si>
  <si>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</si>
  <si>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</si>
  <si>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</si>
  <si>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</si>
  <si>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</si>
  <si>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</si>
  <si>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</si>
  <si>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</si>
  <si>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</si>
  <si>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</si>
  <si>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</si>
  <si>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</si>
  <si>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</si>
  <si>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</si>
  <si>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</si>
  <si>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</si>
  <si>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</si>
  <si>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</si>
  <si>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</si>
  <si>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</si>
  <si>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</si>
  <si>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</si>
  <si>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</si>
  <si>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</si>
  <si>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</si>
  <si>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</si>
  <si>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</si>
  <si>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</si>
  <si>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</si>
  <si>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</si>
  <si>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</si>
  <si>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</si>
  <si>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</si>
  <si>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</si>
  <si>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</si>
  <si>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</si>
  <si>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</si>
  <si>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</si>
  <si>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</si>
  <si>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</si>
  <si>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</si>
  <si>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</si>
  <si>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</si>
  <si>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</si>
  <si>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</si>
  <si>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</si>
  <si>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</si>
  <si>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</si>
  <si>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</si>
  <si>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</si>
  <si>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</si>
  <si>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</si>
  <si>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</si>
  <si>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</si>
  <si>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</si>
  <si>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</si>
  <si>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</si>
  <si>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</si>
  <si>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</si>
  <si>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</si>
  <si>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</si>
  <si>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</si>
  <si>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</si>
  <si>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</si>
  <si>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</si>
  <si>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</si>
  <si>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</si>
  <si>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</si>
  <si>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</si>
  <si>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</si>
  <si>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</si>
  <si>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</si>
  <si>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</si>
  <si>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</si>
  <si>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</si>
  <si>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</si>
  <si>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</si>
  <si>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</si>
  <si>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</si>
  <si>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</si>
  <si>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</si>
  <si>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</si>
  <si>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</si>
  <si>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</si>
  <si>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</si>
  <si>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</si>
  <si>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</si>
  <si>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</si>
  <si>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</si>
  <si>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</si>
  <si>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</si>
  <si>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</si>
  <si>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</si>
  <si>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</si>
  <si>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</si>
  <si>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</si>
  <si>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</si>
  <si>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</si>
  <si>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</si>
  <si>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</si>
  <si>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</si>
  <si>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</si>
  <si>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</si>
  <si>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</si>
  <si>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</si>
  <si>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</si>
  <si>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</si>
  <si>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</si>
  <si>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</si>
  <si>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</si>
  <si>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</si>
  <si>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</si>
  <si>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</si>
  <si>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</si>
  <si>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</si>
  <si>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</si>
  <si>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</si>
  <si>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</si>
  <si>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</si>
  <si>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21949 VUKOVAR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</si>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</sst>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801646.75</v>
      </c>
      <c r="H10" s="86">
        <v>883508</v>
      </c>
      <c r="I10" s="86">
        <v>933476</v>
      </c>
      <c r="J10" s="86">
        <v>933057.12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801646.75</v>
      </c>
      <c r="H12" s="87">
        <f t="shared" ref="H12:J12" si="0">H10+H11</f>
        <v>883508</v>
      </c>
      <c r="I12" s="87">
        <f t="shared" si="0"/>
        <v>933476</v>
      </c>
      <c r="J12" s="87">
        <f t="shared" si="0"/>
        <v>933057.12</v>
      </c>
      <c r="K12" s="88">
        <f>J12/G12*100</f>
        <v>116.392553203765</v>
      </c>
      <c r="L12" s="88">
        <f>J12/I12*100</f>
        <v>99.955126859180098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797609.16</v>
      </c>
      <c r="H13" s="86">
        <v>879308</v>
      </c>
      <c r="I13" s="86">
        <v>929456</v>
      </c>
      <c r="J13" s="86">
        <v>929061.37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4037.59</v>
      </c>
      <c r="H14" s="86">
        <v>4200</v>
      </c>
      <c r="I14" s="86">
        <v>4020</v>
      </c>
      <c r="J14" s="86">
        <v>4015.62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801646.75</v>
      </c>
      <c r="H15" s="87">
        <f t="shared" ref="H15:J15" si="1">H13+H14</f>
        <v>883508</v>
      </c>
      <c r="I15" s="87">
        <f t="shared" si="1"/>
        <v>933476</v>
      </c>
      <c r="J15" s="87">
        <f t="shared" si="1"/>
        <v>933076.99</v>
      </c>
      <c r="K15" s="88">
        <f>J15/G15*100</f>
        <v>116.395031851623</v>
      </c>
      <c r="L15" s="88">
        <f>J15/I15*100</f>
        <v>99.957255462379294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-19.869999999995343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62.38</v>
      </c>
      <c r="H24" s="86">
        <v>0</v>
      </c>
      <c r="I24" s="86">
        <v>0</v>
      </c>
      <c r="J24" s="86">
        <v>19.87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-19.87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42.510000000000005</v>
      </c>
      <c r="H26" s="94">
        <f t="shared" ref="H26:J26" si="4">H24+H25</f>
        <v>0</v>
      </c>
      <c r="I26" s="94">
        <f t="shared" si="4"/>
        <v>0</v>
      </c>
      <c r="J26" s="94">
        <f t="shared" si="4"/>
        <v>19.87</v>
      </c>
      <c r="K26" s="93">
        <f>J26/G26*100</f>
        <v>46.741943072218298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42.510000000000005</v>
      </c>
      <c r="H27" s="94">
        <f t="shared" ref="H27:J27" si="5">H16+H26</f>
        <v>0</v>
      </c>
      <c r="I27" s="94">
        <f t="shared" si="5"/>
        <v>0</v>
      </c>
      <c r="J27" s="94">
        <f t="shared" si="5"/>
        <v>4.6576076329074567E-12</v>
      </c>
      <c r="K27" s="93">
        <f>J27/G27*100</f>
        <v>1.0956498783597875E-11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801646.75</v>
      </c>
      <c r="H10" s="65">
        <f>H11</f>
        <v>883508</v>
      </c>
      <c r="I10" s="65">
        <f>I11</f>
        <v>933476</v>
      </c>
      <c r="J10" s="65">
        <f>J11</f>
        <v>933057.12</v>
      </c>
      <c r="K10" s="69">
        <f t="shared" ref="K10:K18" si="0">(J10*100)/G10</f>
        <v>116.39255320376462</v>
      </c>
      <c r="L10" s="69">
        <f t="shared" ref="L10:L18" si="1">(J10*100)/I10</f>
        <v>99.955126859180098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801646.75</v>
      </c>
      <c r="H11" s="65">
        <f>H12+H15</f>
        <v>883508</v>
      </c>
      <c r="I11" s="65">
        <f>I12+I15</f>
        <v>933476</v>
      </c>
      <c r="J11" s="65">
        <f>J12+J15</f>
        <v>933057.12</v>
      </c>
      <c r="K11" s="65">
        <f t="shared" si="0"/>
        <v>116.39255320376462</v>
      </c>
      <c r="L11" s="65">
        <f t="shared" si="1"/>
        <v>99.955126859180098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62.38</v>
      </c>
      <c r="H12" s="65">
        <f t="shared" si="2"/>
        <v>265</v>
      </c>
      <c r="I12" s="65">
        <f t="shared" si="2"/>
        <v>65</v>
      </c>
      <c r="J12" s="65">
        <f t="shared" si="2"/>
        <v>88.32</v>
      </c>
      <c r="K12" s="65">
        <f t="shared" si="0"/>
        <v>141.58384097467138</v>
      </c>
      <c r="L12" s="65">
        <f t="shared" si="1"/>
        <v>135.87692307692308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62.38</v>
      </c>
      <c r="H13" s="65">
        <f t="shared" si="2"/>
        <v>265</v>
      </c>
      <c r="I13" s="65">
        <f t="shared" si="2"/>
        <v>65</v>
      </c>
      <c r="J13" s="65">
        <f t="shared" si="2"/>
        <v>88.32</v>
      </c>
      <c r="K13" s="65">
        <f t="shared" si="0"/>
        <v>141.58384097467138</v>
      </c>
      <c r="L13" s="65">
        <f t="shared" si="1"/>
        <v>135.87692307692308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62.38</v>
      </c>
      <c r="H14" s="66">
        <v>265</v>
      </c>
      <c r="I14" s="66">
        <v>65</v>
      </c>
      <c r="J14" s="66">
        <v>88.32</v>
      </c>
      <c r="K14" s="66">
        <f t="shared" si="0"/>
        <v>141.58384097467138</v>
      </c>
      <c r="L14" s="66">
        <f t="shared" si="1"/>
        <v>135.87692307692308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801584.37</v>
      </c>
      <c r="H15" s="65">
        <f>H16</f>
        <v>883243</v>
      </c>
      <c r="I15" s="65">
        <f>I16</f>
        <v>933411</v>
      </c>
      <c r="J15" s="65">
        <f>J16</f>
        <v>932968.8</v>
      </c>
      <c r="K15" s="65">
        <f t="shared" si="0"/>
        <v>116.39059279561552</v>
      </c>
      <c r="L15" s="65">
        <f t="shared" si="1"/>
        <v>99.952625370817358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801584.37</v>
      </c>
      <c r="H16" s="65">
        <f>H17+H18</f>
        <v>883243</v>
      </c>
      <c r="I16" s="65">
        <f>I17+I18</f>
        <v>933411</v>
      </c>
      <c r="J16" s="65">
        <f>J17+J18</f>
        <v>932968.8</v>
      </c>
      <c r="K16" s="65">
        <f t="shared" si="0"/>
        <v>116.39059279561552</v>
      </c>
      <c r="L16" s="65">
        <f t="shared" si="1"/>
        <v>99.952625370817358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797546.78</v>
      </c>
      <c r="H17" s="66">
        <v>879043</v>
      </c>
      <c r="I17" s="66">
        <v>929391</v>
      </c>
      <c r="J17" s="66">
        <v>928953.18</v>
      </c>
      <c r="K17" s="66">
        <f t="shared" si="0"/>
        <v>116.47632506271293</v>
      </c>
      <c r="L17" s="66">
        <f t="shared" si="1"/>
        <v>99.952891732327942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4037.59</v>
      </c>
      <c r="H18" s="66">
        <v>4200</v>
      </c>
      <c r="I18" s="66">
        <v>4020</v>
      </c>
      <c r="J18" s="66">
        <v>4015.62</v>
      </c>
      <c r="K18" s="66">
        <f t="shared" si="0"/>
        <v>99.455863522546863</v>
      </c>
      <c r="L18" s="66">
        <f t="shared" si="1"/>
        <v>99.891044776119401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801646.75</v>
      </c>
      <c r="H23" s="65">
        <f>H24+H68</f>
        <v>883508</v>
      </c>
      <c r="I23" s="65">
        <f>I24+I68</f>
        <v>933476</v>
      </c>
      <c r="J23" s="65">
        <f>J24+J68</f>
        <v>933076.99</v>
      </c>
      <c r="K23" s="70">
        <f t="shared" ref="K23:K54" si="3">(J23*100)/G23</f>
        <v>116.39503185162293</v>
      </c>
      <c r="L23" s="70">
        <f t="shared" ref="L23:L54" si="4">(J23*100)/I23</f>
        <v>99.957255462379322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797609.16</v>
      </c>
      <c r="H24" s="65">
        <f>H25+H34+H62</f>
        <v>879308</v>
      </c>
      <c r="I24" s="65">
        <f>I25+I34+I62</f>
        <v>929456</v>
      </c>
      <c r="J24" s="65">
        <f>J25+J34+J62</f>
        <v>929061.37</v>
      </c>
      <c r="K24" s="65">
        <f t="shared" si="3"/>
        <v>116.48077988472448</v>
      </c>
      <c r="L24" s="65">
        <f t="shared" si="4"/>
        <v>99.957541830920448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635246.88</v>
      </c>
      <c r="H25" s="65">
        <f>H26+H29+H31</f>
        <v>704795</v>
      </c>
      <c r="I25" s="65">
        <f>I26+I29+I31</f>
        <v>814145</v>
      </c>
      <c r="J25" s="65">
        <f>J26+J29+J31</f>
        <v>813830.78</v>
      </c>
      <c r="K25" s="65">
        <f t="shared" si="3"/>
        <v>128.11251902567392</v>
      </c>
      <c r="L25" s="65">
        <f t="shared" si="4"/>
        <v>99.96140490944488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518192.15</v>
      </c>
      <c r="H26" s="65">
        <f>H27+H28</f>
        <v>595103</v>
      </c>
      <c r="I26" s="65">
        <f>I27+I28</f>
        <v>681653</v>
      </c>
      <c r="J26" s="65">
        <f>J27+J28</f>
        <v>681642.9</v>
      </c>
      <c r="K26" s="65">
        <f t="shared" si="3"/>
        <v>131.54249827983693</v>
      </c>
      <c r="L26" s="65">
        <f t="shared" si="4"/>
        <v>99.998518307702014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515446.19</v>
      </c>
      <c r="H27" s="66">
        <v>588267</v>
      </c>
      <c r="I27" s="66">
        <v>674817</v>
      </c>
      <c r="J27" s="66">
        <v>676750.66</v>
      </c>
      <c r="K27" s="66">
        <f t="shared" si="3"/>
        <v>131.29414342940433</v>
      </c>
      <c r="L27" s="66">
        <f t="shared" si="4"/>
        <v>100.28654583390757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2745.96</v>
      </c>
      <c r="H28" s="66">
        <v>6836</v>
      </c>
      <c r="I28" s="66">
        <v>6836</v>
      </c>
      <c r="J28" s="66">
        <v>4892.24</v>
      </c>
      <c r="K28" s="66">
        <f t="shared" si="3"/>
        <v>178.16137161502718</v>
      </c>
      <c r="L28" s="66">
        <f t="shared" si="4"/>
        <v>71.565827969572851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10181.76</v>
      </c>
      <c r="H29" s="65">
        <f>H30</f>
        <v>16000</v>
      </c>
      <c r="I29" s="65">
        <f>I30</f>
        <v>19800</v>
      </c>
      <c r="J29" s="65">
        <f>J30</f>
        <v>19716.82</v>
      </c>
      <c r="K29" s="65">
        <f t="shared" si="3"/>
        <v>193.64844584826199</v>
      </c>
      <c r="L29" s="65">
        <f t="shared" si="4"/>
        <v>99.579898989898993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10181.76</v>
      </c>
      <c r="H30" s="66">
        <v>16000</v>
      </c>
      <c r="I30" s="66">
        <v>19800</v>
      </c>
      <c r="J30" s="66">
        <v>19716.82</v>
      </c>
      <c r="K30" s="66">
        <f t="shared" si="3"/>
        <v>193.64844584826199</v>
      </c>
      <c r="L30" s="66">
        <f t="shared" si="4"/>
        <v>99.579898989898993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106872.97</v>
      </c>
      <c r="H31" s="65">
        <f>H32+H33</f>
        <v>93692</v>
      </c>
      <c r="I31" s="65">
        <f>I32+I33</f>
        <v>112692</v>
      </c>
      <c r="J31" s="65">
        <f>J32+J33</f>
        <v>112471.06</v>
      </c>
      <c r="K31" s="65">
        <f t="shared" si="3"/>
        <v>105.23807844022674</v>
      </c>
      <c r="L31" s="65">
        <f t="shared" si="4"/>
        <v>99.803943491995881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21371.279999999999</v>
      </c>
      <c r="H32" s="66">
        <v>0</v>
      </c>
      <c r="I32" s="66">
        <v>0</v>
      </c>
      <c r="J32" s="66">
        <v>0</v>
      </c>
      <c r="K32" s="66">
        <f t="shared" si="3"/>
        <v>0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85501.69</v>
      </c>
      <c r="H33" s="66">
        <v>93692</v>
      </c>
      <c r="I33" s="66">
        <v>112692</v>
      </c>
      <c r="J33" s="66">
        <v>112471.06</v>
      </c>
      <c r="K33" s="66">
        <f t="shared" si="3"/>
        <v>131.54249933539325</v>
      </c>
      <c r="L33" s="66">
        <f t="shared" si="4"/>
        <v>99.803943491995881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G35+G40+G45+G55+G57</f>
        <v>149836.49000000002</v>
      </c>
      <c r="H34" s="65">
        <f>H35+H40+H45+H55+H57</f>
        <v>173265</v>
      </c>
      <c r="I34" s="65">
        <f>I35+I40+I45+I55+I57</f>
        <v>114461</v>
      </c>
      <c r="J34" s="65">
        <f>J35+J40+J45+J55+J57</f>
        <v>114419.11</v>
      </c>
      <c r="K34" s="65">
        <f t="shared" si="3"/>
        <v>76.362647042786435</v>
      </c>
      <c r="L34" s="65">
        <f t="shared" si="4"/>
        <v>99.96340238159722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41008.81</v>
      </c>
      <c r="H35" s="65">
        <f>H36+H37+H38+H39</f>
        <v>50636</v>
      </c>
      <c r="I35" s="65">
        <f>I36+I37+I38+I39</f>
        <v>41136</v>
      </c>
      <c r="J35" s="65">
        <f>J36+J37+J38+J39</f>
        <v>38831.740000000005</v>
      </c>
      <c r="K35" s="65">
        <f t="shared" si="3"/>
        <v>94.691213912327626</v>
      </c>
      <c r="L35" s="65">
        <f t="shared" si="4"/>
        <v>94.398434461299104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2837.22</v>
      </c>
      <c r="H36" s="66">
        <v>4645</v>
      </c>
      <c r="I36" s="66">
        <v>4645</v>
      </c>
      <c r="J36" s="66">
        <v>3554.62</v>
      </c>
      <c r="K36" s="66">
        <f t="shared" si="3"/>
        <v>125.28531449799452</v>
      </c>
      <c r="L36" s="66">
        <f t="shared" si="4"/>
        <v>76.525726587728741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37981.589999999997</v>
      </c>
      <c r="H37" s="66">
        <v>45126</v>
      </c>
      <c r="I37" s="66">
        <v>36026</v>
      </c>
      <c r="J37" s="66">
        <v>35277.120000000003</v>
      </c>
      <c r="K37" s="66">
        <f t="shared" si="3"/>
        <v>92.879524000969951</v>
      </c>
      <c r="L37" s="66">
        <f t="shared" si="4"/>
        <v>97.921279076222731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190</v>
      </c>
      <c r="H38" s="66">
        <v>600</v>
      </c>
      <c r="I38" s="66">
        <v>200</v>
      </c>
      <c r="J38" s="66">
        <v>0</v>
      </c>
      <c r="K38" s="66">
        <f t="shared" si="3"/>
        <v>0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265</v>
      </c>
      <c r="I39" s="66">
        <v>265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6244.88</v>
      </c>
      <c r="H40" s="65">
        <f>H41+H42+H43+H44</f>
        <v>10286</v>
      </c>
      <c r="I40" s="65">
        <f>I41+I42+I43+I44</f>
        <v>8732</v>
      </c>
      <c r="J40" s="65">
        <f>J41+J42+J43+J44</f>
        <v>7764.6100000000006</v>
      </c>
      <c r="K40" s="65">
        <f t="shared" si="3"/>
        <v>124.33561573641127</v>
      </c>
      <c r="L40" s="65">
        <f t="shared" si="4"/>
        <v>88.921323866239121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4230.5200000000004</v>
      </c>
      <c r="H41" s="66">
        <v>6238</v>
      </c>
      <c r="I41" s="66">
        <v>6038</v>
      </c>
      <c r="J41" s="66">
        <v>6103.63</v>
      </c>
      <c r="K41" s="66">
        <f t="shared" si="3"/>
        <v>144.27611735673153</v>
      </c>
      <c r="L41" s="66">
        <f t="shared" si="4"/>
        <v>101.08694932096721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1311.91</v>
      </c>
      <c r="H42" s="66">
        <v>3318</v>
      </c>
      <c r="I42" s="66">
        <v>2318</v>
      </c>
      <c r="J42" s="66">
        <v>1305.31</v>
      </c>
      <c r="K42" s="66">
        <f t="shared" si="3"/>
        <v>99.496916709225474</v>
      </c>
      <c r="L42" s="66">
        <f t="shared" si="4"/>
        <v>56.311906816220883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143.4</v>
      </c>
      <c r="H43" s="66">
        <v>265</v>
      </c>
      <c r="I43" s="66">
        <v>265</v>
      </c>
      <c r="J43" s="66">
        <v>244.29</v>
      </c>
      <c r="K43" s="66">
        <f t="shared" si="3"/>
        <v>170.35564853556485</v>
      </c>
      <c r="L43" s="66">
        <f t="shared" si="4"/>
        <v>92.184905660377353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559.04999999999995</v>
      </c>
      <c r="H44" s="66">
        <v>465</v>
      </c>
      <c r="I44" s="66">
        <v>111</v>
      </c>
      <c r="J44" s="66">
        <v>111.38</v>
      </c>
      <c r="K44" s="66">
        <f t="shared" si="3"/>
        <v>19.923083802879887</v>
      </c>
      <c r="L44" s="66">
        <f t="shared" si="4"/>
        <v>100.34234234234235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98142.32</v>
      </c>
      <c r="H45" s="65">
        <f>H46+H47+H48+H49+H50+H51+H52+H53+H54</f>
        <v>106569</v>
      </c>
      <c r="I45" s="65">
        <f>I46+I47+I48+I49+I50+I51+I52+I53+I54</f>
        <v>58569</v>
      </c>
      <c r="J45" s="65">
        <f>J46+J47+J48+J49+J50+J51+J52+J53+J54</f>
        <v>63923.06</v>
      </c>
      <c r="K45" s="65">
        <f t="shared" si="3"/>
        <v>65.133023144347916</v>
      </c>
      <c r="L45" s="65">
        <f t="shared" si="4"/>
        <v>109.14145708480595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4345.5600000000004</v>
      </c>
      <c r="H46" s="66">
        <v>6105</v>
      </c>
      <c r="I46" s="66">
        <v>6105</v>
      </c>
      <c r="J46" s="66">
        <v>5801.57</v>
      </c>
      <c r="K46" s="66">
        <f t="shared" si="3"/>
        <v>133.50569316727876</v>
      </c>
      <c r="L46" s="66">
        <f t="shared" si="4"/>
        <v>95.029811629811633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1379.38</v>
      </c>
      <c r="H47" s="66">
        <v>1991</v>
      </c>
      <c r="I47" s="66">
        <v>1991</v>
      </c>
      <c r="J47" s="66">
        <v>1931.55</v>
      </c>
      <c r="K47" s="66">
        <f t="shared" si="3"/>
        <v>140.03030346967478</v>
      </c>
      <c r="L47" s="66">
        <f t="shared" si="4"/>
        <v>97.014063284781514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997.88</v>
      </c>
      <c r="H48" s="66">
        <v>1000</v>
      </c>
      <c r="I48" s="66">
        <v>1000</v>
      </c>
      <c r="J48" s="66">
        <v>2503.7199999999998</v>
      </c>
      <c r="K48" s="66">
        <f t="shared" si="3"/>
        <v>250.90391630256144</v>
      </c>
      <c r="L48" s="66">
        <f t="shared" si="4"/>
        <v>250.37200000000001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0</v>
      </c>
      <c r="I49" s="66">
        <v>0</v>
      </c>
      <c r="J49" s="66">
        <v>217.25</v>
      </c>
      <c r="K49" s="66" t="e">
        <f t="shared" si="3"/>
        <v>#DIV/0!</v>
      </c>
      <c r="L49" s="66" t="e">
        <f t="shared" si="4"/>
        <v>#DIV/0!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1506.09</v>
      </c>
      <c r="H50" s="66">
        <v>1991</v>
      </c>
      <c r="I50" s="66">
        <v>1991</v>
      </c>
      <c r="J50" s="66">
        <v>1506.01</v>
      </c>
      <c r="K50" s="66">
        <f t="shared" si="3"/>
        <v>99.994688232442954</v>
      </c>
      <c r="L50" s="66">
        <f t="shared" si="4"/>
        <v>75.640883977900558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1751.86</v>
      </c>
      <c r="H51" s="66">
        <v>0</v>
      </c>
      <c r="I51" s="66">
        <v>100</v>
      </c>
      <c r="J51" s="66">
        <v>79.47</v>
      </c>
      <c r="K51" s="66">
        <f t="shared" si="3"/>
        <v>4.5363213955453068</v>
      </c>
      <c r="L51" s="66">
        <f t="shared" si="4"/>
        <v>79.47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87963.199999999997</v>
      </c>
      <c r="H52" s="66">
        <v>94819</v>
      </c>
      <c r="I52" s="66">
        <v>46819</v>
      </c>
      <c r="J52" s="66">
        <v>51650.17</v>
      </c>
      <c r="K52" s="66">
        <f t="shared" si="3"/>
        <v>58.717929770631358</v>
      </c>
      <c r="L52" s="66">
        <f t="shared" si="4"/>
        <v>110.31882355453982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118.5</v>
      </c>
      <c r="H53" s="66">
        <v>265</v>
      </c>
      <c r="I53" s="66">
        <v>165</v>
      </c>
      <c r="J53" s="66">
        <v>90.27</v>
      </c>
      <c r="K53" s="66">
        <f t="shared" si="3"/>
        <v>76.177215189873422</v>
      </c>
      <c r="L53" s="66">
        <f t="shared" si="4"/>
        <v>54.709090909090911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79.849999999999994</v>
      </c>
      <c r="H54" s="66">
        <v>398</v>
      </c>
      <c r="I54" s="66">
        <v>398</v>
      </c>
      <c r="J54" s="66">
        <v>143.05000000000001</v>
      </c>
      <c r="K54" s="66">
        <f t="shared" si="3"/>
        <v>179.14840325610521</v>
      </c>
      <c r="L54" s="66">
        <f t="shared" si="4"/>
        <v>35.942211055276381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74.2</v>
      </c>
      <c r="H55" s="65">
        <f>H56</f>
        <v>465</v>
      </c>
      <c r="I55" s="65">
        <f>I56</f>
        <v>465</v>
      </c>
      <c r="J55" s="65">
        <f>J56</f>
        <v>483.61</v>
      </c>
      <c r="K55" s="65">
        <f t="shared" ref="K55:K73" si="5">(J55*100)/G55</f>
        <v>651.76549865229106</v>
      </c>
      <c r="L55" s="65">
        <f t="shared" ref="L55:L73" si="6">(J55*100)/I55</f>
        <v>104.00215053763441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74.2</v>
      </c>
      <c r="H56" s="66">
        <v>465</v>
      </c>
      <c r="I56" s="66">
        <v>465</v>
      </c>
      <c r="J56" s="66">
        <v>483.61</v>
      </c>
      <c r="K56" s="66">
        <f t="shared" si="5"/>
        <v>651.76549865229106</v>
      </c>
      <c r="L56" s="66">
        <f t="shared" si="6"/>
        <v>104.00215053763441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</f>
        <v>4366.2800000000007</v>
      </c>
      <c r="H57" s="65">
        <f>H58+H59+H60+H61</f>
        <v>5309</v>
      </c>
      <c r="I57" s="65">
        <f>I58+I59+I60+I61</f>
        <v>5559</v>
      </c>
      <c r="J57" s="65">
        <f>J58+J59+J60+J61</f>
        <v>3416.09</v>
      </c>
      <c r="K57" s="65">
        <f t="shared" si="5"/>
        <v>78.237996647031324</v>
      </c>
      <c r="L57" s="65">
        <f t="shared" si="6"/>
        <v>61.451520057564309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766.67</v>
      </c>
      <c r="H58" s="66">
        <v>332</v>
      </c>
      <c r="I58" s="66">
        <v>332</v>
      </c>
      <c r="J58" s="66">
        <v>524.74</v>
      </c>
      <c r="K58" s="66">
        <f t="shared" si="5"/>
        <v>68.444050243259809</v>
      </c>
      <c r="L58" s="66">
        <f t="shared" si="6"/>
        <v>158.05421686746988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265</v>
      </c>
      <c r="H59" s="66">
        <v>332</v>
      </c>
      <c r="I59" s="66">
        <v>512</v>
      </c>
      <c r="J59" s="66">
        <v>502.32</v>
      </c>
      <c r="K59" s="66">
        <f t="shared" si="5"/>
        <v>189.55471698113209</v>
      </c>
      <c r="L59" s="66">
        <f t="shared" si="6"/>
        <v>98.109375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70</v>
      </c>
      <c r="J60" s="66">
        <v>63.72</v>
      </c>
      <c r="K60" s="66" t="e">
        <f t="shared" si="5"/>
        <v>#DIV/0!</v>
      </c>
      <c r="L60" s="66">
        <f t="shared" si="6"/>
        <v>91.028571428571425</v>
      </c>
    </row>
    <row r="61" spans="2:12" x14ac:dyDescent="0.25">
      <c r="B61" s="66"/>
      <c r="C61" s="66"/>
      <c r="D61" s="66"/>
      <c r="E61" s="66" t="s">
        <v>139</v>
      </c>
      <c r="F61" s="66" t="s">
        <v>132</v>
      </c>
      <c r="G61" s="66">
        <v>3334.61</v>
      </c>
      <c r="H61" s="66">
        <v>4645</v>
      </c>
      <c r="I61" s="66">
        <v>4645</v>
      </c>
      <c r="J61" s="66">
        <v>2325.31</v>
      </c>
      <c r="K61" s="66">
        <f t="shared" si="5"/>
        <v>69.732592417104243</v>
      </c>
      <c r="L61" s="66">
        <f t="shared" si="6"/>
        <v>50.060495156081807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12525.789999999999</v>
      </c>
      <c r="H62" s="65">
        <f>H63+H65</f>
        <v>1248</v>
      </c>
      <c r="I62" s="65">
        <f>I63+I65</f>
        <v>850</v>
      </c>
      <c r="J62" s="65">
        <f>J63+J65</f>
        <v>811.48</v>
      </c>
      <c r="K62" s="65">
        <f t="shared" si="5"/>
        <v>6.4784736132411611</v>
      </c>
      <c r="L62" s="65">
        <f t="shared" si="6"/>
        <v>95.468235294117648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558.15</v>
      </c>
      <c r="H63" s="65">
        <f>H64</f>
        <v>1115</v>
      </c>
      <c r="I63" s="65">
        <f>I64</f>
        <v>450</v>
      </c>
      <c r="J63" s="65">
        <f>J64</f>
        <v>441.54</v>
      </c>
      <c r="K63" s="65">
        <f t="shared" si="5"/>
        <v>79.107766729373822</v>
      </c>
      <c r="L63" s="65">
        <f t="shared" si="6"/>
        <v>98.12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558.15</v>
      </c>
      <c r="H64" s="66">
        <v>1115</v>
      </c>
      <c r="I64" s="66">
        <v>450</v>
      </c>
      <c r="J64" s="66">
        <v>441.54</v>
      </c>
      <c r="K64" s="66">
        <f t="shared" si="5"/>
        <v>79.107766729373822</v>
      </c>
      <c r="L64" s="66">
        <f t="shared" si="6"/>
        <v>98.12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11967.64</v>
      </c>
      <c r="H65" s="65">
        <f>H66+H67</f>
        <v>133</v>
      </c>
      <c r="I65" s="65">
        <f>I66+I67</f>
        <v>400</v>
      </c>
      <c r="J65" s="65">
        <f>J66+J67</f>
        <v>369.94</v>
      </c>
      <c r="K65" s="65">
        <f t="shared" si="5"/>
        <v>3.0911691862388908</v>
      </c>
      <c r="L65" s="65">
        <f t="shared" si="6"/>
        <v>92.484999999999999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210.82</v>
      </c>
      <c r="H66" s="66">
        <v>133</v>
      </c>
      <c r="I66" s="66">
        <v>400</v>
      </c>
      <c r="J66" s="66">
        <v>369.94</v>
      </c>
      <c r="K66" s="66">
        <f t="shared" si="5"/>
        <v>175.47670998956457</v>
      </c>
      <c r="L66" s="66">
        <f t="shared" si="6"/>
        <v>92.484999999999999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11756.82</v>
      </c>
      <c r="H67" s="66">
        <v>0</v>
      </c>
      <c r="I67" s="66">
        <v>0</v>
      </c>
      <c r="J67" s="66">
        <v>0</v>
      </c>
      <c r="K67" s="66">
        <f t="shared" si="5"/>
        <v>0</v>
      </c>
      <c r="L67" s="66" t="e">
        <f t="shared" si="6"/>
        <v>#DIV/0!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</f>
        <v>4037.59</v>
      </c>
      <c r="H68" s="65">
        <f>H69</f>
        <v>4200</v>
      </c>
      <c r="I68" s="65">
        <f>I69</f>
        <v>4020</v>
      </c>
      <c r="J68" s="65">
        <f>J69</f>
        <v>4015.62</v>
      </c>
      <c r="K68" s="65">
        <f t="shared" si="5"/>
        <v>99.455863522546863</v>
      </c>
      <c r="L68" s="65">
        <f t="shared" si="6"/>
        <v>99.891044776119401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4037.59</v>
      </c>
      <c r="H69" s="65">
        <f>H70+H72</f>
        <v>4200</v>
      </c>
      <c r="I69" s="65">
        <f>I70+I72</f>
        <v>4020</v>
      </c>
      <c r="J69" s="65">
        <f>J70+J72</f>
        <v>4015.62</v>
      </c>
      <c r="K69" s="65">
        <f t="shared" si="5"/>
        <v>99.455863522546863</v>
      </c>
      <c r="L69" s="65">
        <f t="shared" si="6"/>
        <v>99.891044776119401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138.58000000000001</v>
      </c>
      <c r="H70" s="65">
        <f>H71</f>
        <v>0</v>
      </c>
      <c r="I70" s="65">
        <f>I71</f>
        <v>0</v>
      </c>
      <c r="J70" s="65">
        <f>J71</f>
        <v>0</v>
      </c>
      <c r="K70" s="65">
        <f t="shared" si="5"/>
        <v>0</v>
      </c>
      <c r="L70" s="65" t="e">
        <f t="shared" si="6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138.58000000000001</v>
      </c>
      <c r="H71" s="66">
        <v>0</v>
      </c>
      <c r="I71" s="66">
        <v>0</v>
      </c>
      <c r="J71" s="66">
        <v>0</v>
      </c>
      <c r="K71" s="66">
        <f t="shared" si="5"/>
        <v>0</v>
      </c>
      <c r="L71" s="66" t="e">
        <f t="shared" si="6"/>
        <v>#DIV/0!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3899.01</v>
      </c>
      <c r="H72" s="65">
        <f>H73</f>
        <v>4200</v>
      </c>
      <c r="I72" s="65">
        <f>I73</f>
        <v>4020</v>
      </c>
      <c r="J72" s="65">
        <f>J73</f>
        <v>4015.62</v>
      </c>
      <c r="K72" s="65">
        <f t="shared" si="5"/>
        <v>102.99075919271814</v>
      </c>
      <c r="L72" s="65">
        <f t="shared" si="6"/>
        <v>99.891044776119401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3899.01</v>
      </c>
      <c r="H73" s="66">
        <v>4200</v>
      </c>
      <c r="I73" s="66">
        <v>4020</v>
      </c>
      <c r="J73" s="66">
        <v>4015.62</v>
      </c>
      <c r="K73" s="66">
        <f t="shared" si="5"/>
        <v>102.99075919271814</v>
      </c>
      <c r="L73" s="66">
        <f t="shared" si="6"/>
        <v>99.891044776119401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801646.75</v>
      </c>
      <c r="D6" s="71">
        <f>D7+D9</f>
        <v>883508</v>
      </c>
      <c r="E6" s="71">
        <f>E7+E9</f>
        <v>933476</v>
      </c>
      <c r="F6" s="71">
        <f>F7+F9</f>
        <v>933057.12</v>
      </c>
      <c r="G6" s="72">
        <f t="shared" ref="G6:G15" si="0">(F6*100)/C6</f>
        <v>116.39255320376462</v>
      </c>
      <c r="H6" s="72">
        <f t="shared" ref="H6:H15" si="1">(F6*100)/E6</f>
        <v>99.955126859180098</v>
      </c>
    </row>
    <row r="7" spans="1:8" x14ac:dyDescent="0.25">
      <c r="A7"/>
      <c r="B7" s="8" t="s">
        <v>164</v>
      </c>
      <c r="C7" s="71">
        <f>C8</f>
        <v>801584.37</v>
      </c>
      <c r="D7" s="71">
        <f>D8</f>
        <v>883243</v>
      </c>
      <c r="E7" s="71">
        <f>E8</f>
        <v>933411</v>
      </c>
      <c r="F7" s="71">
        <f>F8</f>
        <v>932968.8</v>
      </c>
      <c r="G7" s="72">
        <f t="shared" si="0"/>
        <v>116.39059279561552</v>
      </c>
      <c r="H7" s="72">
        <f t="shared" si="1"/>
        <v>99.952625370817358</v>
      </c>
    </row>
    <row r="8" spans="1:8" x14ac:dyDescent="0.25">
      <c r="A8"/>
      <c r="B8" s="16" t="s">
        <v>165</v>
      </c>
      <c r="C8" s="73">
        <v>801584.37</v>
      </c>
      <c r="D8" s="73">
        <v>883243</v>
      </c>
      <c r="E8" s="73">
        <v>933411</v>
      </c>
      <c r="F8" s="74">
        <v>932968.8</v>
      </c>
      <c r="G8" s="70">
        <f t="shared" si="0"/>
        <v>116.39059279561552</v>
      </c>
      <c r="H8" s="70">
        <f t="shared" si="1"/>
        <v>99.952625370817358</v>
      </c>
    </row>
    <row r="9" spans="1:8" x14ac:dyDescent="0.25">
      <c r="A9"/>
      <c r="B9" s="8" t="s">
        <v>166</v>
      </c>
      <c r="C9" s="71">
        <f>C10</f>
        <v>62.38</v>
      </c>
      <c r="D9" s="71">
        <f>D10</f>
        <v>265</v>
      </c>
      <c r="E9" s="71">
        <f>E10</f>
        <v>65</v>
      </c>
      <c r="F9" s="71">
        <f>F10</f>
        <v>88.32</v>
      </c>
      <c r="G9" s="72">
        <f t="shared" si="0"/>
        <v>141.58384097467138</v>
      </c>
      <c r="H9" s="72">
        <f t="shared" si="1"/>
        <v>135.87692307692308</v>
      </c>
    </row>
    <row r="10" spans="1:8" x14ac:dyDescent="0.25">
      <c r="A10"/>
      <c r="B10" s="16" t="s">
        <v>167</v>
      </c>
      <c r="C10" s="73">
        <v>62.38</v>
      </c>
      <c r="D10" s="73">
        <v>265</v>
      </c>
      <c r="E10" s="73">
        <v>65</v>
      </c>
      <c r="F10" s="74">
        <v>88.32</v>
      </c>
      <c r="G10" s="70">
        <f t="shared" si="0"/>
        <v>141.58384097467138</v>
      </c>
      <c r="H10" s="70">
        <f t="shared" si="1"/>
        <v>135.87692307692308</v>
      </c>
    </row>
    <row r="11" spans="1:8" x14ac:dyDescent="0.25">
      <c r="B11" s="8" t="s">
        <v>32</v>
      </c>
      <c r="C11" s="75">
        <f>C12+C14</f>
        <v>801646.75</v>
      </c>
      <c r="D11" s="75">
        <f>D12+D14</f>
        <v>883508</v>
      </c>
      <c r="E11" s="75">
        <f>E12+E14</f>
        <v>933476</v>
      </c>
      <c r="F11" s="75">
        <f>F12+F14</f>
        <v>933076.99</v>
      </c>
      <c r="G11" s="72">
        <f t="shared" si="0"/>
        <v>116.39503185162293</v>
      </c>
      <c r="H11" s="72">
        <f t="shared" si="1"/>
        <v>99.957255462379322</v>
      </c>
    </row>
    <row r="12" spans="1:8" x14ac:dyDescent="0.25">
      <c r="A12"/>
      <c r="B12" s="8" t="s">
        <v>164</v>
      </c>
      <c r="C12" s="75">
        <f>C13</f>
        <v>801584.37</v>
      </c>
      <c r="D12" s="75">
        <f>D13</f>
        <v>883243</v>
      </c>
      <c r="E12" s="75">
        <f>E13</f>
        <v>933411</v>
      </c>
      <c r="F12" s="75">
        <f>F13</f>
        <v>932968.8</v>
      </c>
      <c r="G12" s="72">
        <f t="shared" si="0"/>
        <v>116.39059279561552</v>
      </c>
      <c r="H12" s="72">
        <f t="shared" si="1"/>
        <v>99.952625370817358</v>
      </c>
    </row>
    <row r="13" spans="1:8" x14ac:dyDescent="0.25">
      <c r="A13"/>
      <c r="B13" s="16" t="s">
        <v>165</v>
      </c>
      <c r="C13" s="73">
        <v>801584.37</v>
      </c>
      <c r="D13" s="73">
        <v>883243</v>
      </c>
      <c r="E13" s="76">
        <v>933411</v>
      </c>
      <c r="F13" s="74">
        <v>932968.8</v>
      </c>
      <c r="G13" s="70">
        <f t="shared" si="0"/>
        <v>116.39059279561552</v>
      </c>
      <c r="H13" s="70">
        <f t="shared" si="1"/>
        <v>99.952625370817358</v>
      </c>
    </row>
    <row r="14" spans="1:8" x14ac:dyDescent="0.25">
      <c r="A14"/>
      <c r="B14" s="8" t="s">
        <v>166</v>
      </c>
      <c r="C14" s="75">
        <f>C15</f>
        <v>62.38</v>
      </c>
      <c r="D14" s="75">
        <f>D15</f>
        <v>265</v>
      </c>
      <c r="E14" s="75">
        <f>E15</f>
        <v>65</v>
      </c>
      <c r="F14" s="75">
        <f>F15</f>
        <v>108.19</v>
      </c>
      <c r="G14" s="72">
        <f t="shared" si="0"/>
        <v>173.43699903815326</v>
      </c>
      <c r="H14" s="72">
        <f t="shared" si="1"/>
        <v>166.44615384615383</v>
      </c>
    </row>
    <row r="15" spans="1:8" x14ac:dyDescent="0.25">
      <c r="A15"/>
      <c r="B15" s="16" t="s">
        <v>167</v>
      </c>
      <c r="C15" s="73">
        <v>62.38</v>
      </c>
      <c r="D15" s="73">
        <v>265</v>
      </c>
      <c r="E15" s="76">
        <v>65</v>
      </c>
      <c r="F15" s="74">
        <v>108.19</v>
      </c>
      <c r="G15" s="70">
        <f t="shared" si="0"/>
        <v>173.43699903815326</v>
      </c>
      <c r="H15" s="70">
        <f t="shared" si="1"/>
        <v>166.44615384615383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801646.75</v>
      </c>
      <c r="D6" s="75">
        <f t="shared" si="0"/>
        <v>883508</v>
      </c>
      <c r="E6" s="75">
        <f t="shared" si="0"/>
        <v>933476</v>
      </c>
      <c r="F6" s="75">
        <f t="shared" si="0"/>
        <v>933076.99</v>
      </c>
      <c r="G6" s="70">
        <f>(F6*100)/C6</f>
        <v>116.39503185162293</v>
      </c>
      <c r="H6" s="70">
        <f>(F6*100)/E6</f>
        <v>99.957255462379322</v>
      </c>
    </row>
    <row r="7" spans="2:8" x14ac:dyDescent="0.25">
      <c r="B7" s="8" t="s">
        <v>168</v>
      </c>
      <c r="C7" s="75">
        <f t="shared" si="0"/>
        <v>801646.75</v>
      </c>
      <c r="D7" s="75">
        <f t="shared" si="0"/>
        <v>883508</v>
      </c>
      <c r="E7" s="75">
        <f t="shared" si="0"/>
        <v>933476</v>
      </c>
      <c r="F7" s="75">
        <f t="shared" si="0"/>
        <v>933076.99</v>
      </c>
      <c r="G7" s="70">
        <f>(F7*100)/C7</f>
        <v>116.39503185162293</v>
      </c>
      <c r="H7" s="70">
        <f>(F7*100)/E7</f>
        <v>99.957255462379322</v>
      </c>
    </row>
    <row r="8" spans="2:8" x14ac:dyDescent="0.25">
      <c r="B8" s="11" t="s">
        <v>169</v>
      </c>
      <c r="C8" s="73">
        <v>801646.75</v>
      </c>
      <c r="D8" s="73">
        <v>883508</v>
      </c>
      <c r="E8" s="73">
        <v>933476</v>
      </c>
      <c r="F8" s="74">
        <v>933076.99</v>
      </c>
      <c r="G8" s="70">
        <f>(F8*100)/C8</f>
        <v>116.39503185162293</v>
      </c>
      <c r="H8" s="70">
        <f>(F8*100)/E8</f>
        <v>99.957255462379322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7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174</v>
      </c>
      <c r="B7" s="46"/>
      <c r="C7" s="77">
        <f>C11</f>
        <v>883243</v>
      </c>
      <c r="D7" s="77">
        <f>D11</f>
        <v>933411</v>
      </c>
      <c r="E7" s="77">
        <f>E11</f>
        <v>932968.8</v>
      </c>
      <c r="F7" s="77">
        <f>(E7*100)/D7</f>
        <v>99.952625370817358</v>
      </c>
    </row>
    <row r="8" spans="1:6" x14ac:dyDescent="0.2">
      <c r="A8" s="47" t="s">
        <v>68</v>
      </c>
      <c r="B8" s="46"/>
      <c r="C8" s="77">
        <f>C63</f>
        <v>265</v>
      </c>
      <c r="D8" s="77">
        <f>D63</f>
        <v>65</v>
      </c>
      <c r="E8" s="77">
        <f>E63</f>
        <v>108.19</v>
      </c>
      <c r="F8" s="77">
        <f>(E8*100)/D8</f>
        <v>166.44615384615383</v>
      </c>
    </row>
    <row r="9" spans="1:6" s="57" customFormat="1" x14ac:dyDescent="0.2"/>
    <row r="10" spans="1:6" ht="38.25" x14ac:dyDescent="0.2">
      <c r="A10" s="47" t="s">
        <v>175</v>
      </c>
      <c r="B10" s="47" t="s">
        <v>176</v>
      </c>
      <c r="C10" s="47" t="s">
        <v>43</v>
      </c>
      <c r="D10" s="47" t="s">
        <v>177</v>
      </c>
      <c r="E10" s="47" t="s">
        <v>178</v>
      </c>
      <c r="F10" s="47" t="s">
        <v>179</v>
      </c>
    </row>
    <row r="11" spans="1:6" x14ac:dyDescent="0.2">
      <c r="A11" s="48" t="s">
        <v>174</v>
      </c>
      <c r="B11" s="48" t="s">
        <v>180</v>
      </c>
      <c r="C11" s="78">
        <f>C12+C54</f>
        <v>883243</v>
      </c>
      <c r="D11" s="78">
        <f>D12+D54</f>
        <v>933411</v>
      </c>
      <c r="E11" s="78">
        <f>E12+E54</f>
        <v>932968.8</v>
      </c>
      <c r="F11" s="79">
        <f>(E11*100)/D11</f>
        <v>99.952625370817358</v>
      </c>
    </row>
    <row r="12" spans="1:6" x14ac:dyDescent="0.2">
      <c r="A12" s="49" t="s">
        <v>66</v>
      </c>
      <c r="B12" s="50" t="s">
        <v>67</v>
      </c>
      <c r="C12" s="80">
        <f>C13+C21+C49</f>
        <v>879043</v>
      </c>
      <c r="D12" s="80">
        <f>D13+D21+D49</f>
        <v>929391</v>
      </c>
      <c r="E12" s="80">
        <f>E13+E21+E49</f>
        <v>928953.18</v>
      </c>
      <c r="F12" s="81">
        <f>(E12*100)/D12</f>
        <v>99.952891732327942</v>
      </c>
    </row>
    <row r="13" spans="1:6" x14ac:dyDescent="0.2">
      <c r="A13" s="51" t="s">
        <v>68</v>
      </c>
      <c r="B13" s="52" t="s">
        <v>69</v>
      </c>
      <c r="C13" s="82">
        <f>C14+C17+C19</f>
        <v>704795</v>
      </c>
      <c r="D13" s="82">
        <f>D14+D17+D19</f>
        <v>814145</v>
      </c>
      <c r="E13" s="82">
        <f>E14+E17+E19</f>
        <v>813830.78</v>
      </c>
      <c r="F13" s="81">
        <f>(E13*100)/D13</f>
        <v>99.96140490944488</v>
      </c>
    </row>
    <row r="14" spans="1:6" x14ac:dyDescent="0.2">
      <c r="A14" s="53" t="s">
        <v>70</v>
      </c>
      <c r="B14" s="54" t="s">
        <v>71</v>
      </c>
      <c r="C14" s="83">
        <f>C15+C16</f>
        <v>595103</v>
      </c>
      <c r="D14" s="83">
        <f>D15+D16</f>
        <v>681653</v>
      </c>
      <c r="E14" s="83">
        <f>E15+E16</f>
        <v>681642.9</v>
      </c>
      <c r="F14" s="83">
        <f>(E14*100)/D14</f>
        <v>99.998518307702014</v>
      </c>
    </row>
    <row r="15" spans="1:6" x14ac:dyDescent="0.2">
      <c r="A15" s="55" t="s">
        <v>72</v>
      </c>
      <c r="B15" s="56" t="s">
        <v>73</v>
      </c>
      <c r="C15" s="84">
        <v>588267</v>
      </c>
      <c r="D15" s="84">
        <v>674817</v>
      </c>
      <c r="E15" s="84">
        <v>676750.66</v>
      </c>
      <c r="F15" s="84"/>
    </row>
    <row r="16" spans="1:6" x14ac:dyDescent="0.2">
      <c r="A16" s="55" t="s">
        <v>74</v>
      </c>
      <c r="B16" s="56" t="s">
        <v>75</v>
      </c>
      <c r="C16" s="84">
        <v>6836</v>
      </c>
      <c r="D16" s="84">
        <v>6836</v>
      </c>
      <c r="E16" s="84">
        <v>4892.24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16000</v>
      </c>
      <c r="D17" s="83">
        <f>D18</f>
        <v>19800</v>
      </c>
      <c r="E17" s="83">
        <f>E18</f>
        <v>19716.82</v>
      </c>
      <c r="F17" s="83">
        <f>(E17*100)/D17</f>
        <v>99.579898989898993</v>
      </c>
    </row>
    <row r="18" spans="1:6" x14ac:dyDescent="0.2">
      <c r="A18" s="55" t="s">
        <v>78</v>
      </c>
      <c r="B18" s="56" t="s">
        <v>77</v>
      </c>
      <c r="C18" s="84">
        <v>16000</v>
      </c>
      <c r="D18" s="84">
        <v>19800</v>
      </c>
      <c r="E18" s="84">
        <v>19716.82</v>
      </c>
      <c r="F18" s="84"/>
    </row>
    <row r="19" spans="1:6" x14ac:dyDescent="0.2">
      <c r="A19" s="53" t="s">
        <v>79</v>
      </c>
      <c r="B19" s="54" t="s">
        <v>80</v>
      </c>
      <c r="C19" s="83">
        <f>C20</f>
        <v>93692</v>
      </c>
      <c r="D19" s="83">
        <f>D20</f>
        <v>112692</v>
      </c>
      <c r="E19" s="83">
        <f>E20</f>
        <v>112471.06</v>
      </c>
      <c r="F19" s="83">
        <f>(E19*100)/D19</f>
        <v>99.803943491995881</v>
      </c>
    </row>
    <row r="20" spans="1:6" x14ac:dyDescent="0.2">
      <c r="A20" s="55" t="s">
        <v>83</v>
      </c>
      <c r="B20" s="56" t="s">
        <v>84</v>
      </c>
      <c r="C20" s="84">
        <v>93692</v>
      </c>
      <c r="D20" s="84">
        <v>112692</v>
      </c>
      <c r="E20" s="84">
        <v>112471.06</v>
      </c>
      <c r="F20" s="84"/>
    </row>
    <row r="21" spans="1:6" x14ac:dyDescent="0.2">
      <c r="A21" s="51" t="s">
        <v>85</v>
      </c>
      <c r="B21" s="52" t="s">
        <v>86</v>
      </c>
      <c r="C21" s="82">
        <f>C22+C27+C32+C42+C44</f>
        <v>173000</v>
      </c>
      <c r="D21" s="82">
        <f>D22+D27+D32+D42+D44</f>
        <v>114396</v>
      </c>
      <c r="E21" s="82">
        <f>E22+E27+E32+E42+E44</f>
        <v>114310.92</v>
      </c>
      <c r="F21" s="81">
        <f>(E21*100)/D21</f>
        <v>99.925626770166787</v>
      </c>
    </row>
    <row r="22" spans="1:6" x14ac:dyDescent="0.2">
      <c r="A22" s="53" t="s">
        <v>87</v>
      </c>
      <c r="B22" s="54" t="s">
        <v>88</v>
      </c>
      <c r="C22" s="83">
        <f>C23+C24+C25+C26</f>
        <v>50636</v>
      </c>
      <c r="D22" s="83">
        <f>D23+D24+D25+D26</f>
        <v>41136</v>
      </c>
      <c r="E22" s="83">
        <f>E23+E24+E25+E26</f>
        <v>38831.740000000005</v>
      </c>
      <c r="F22" s="83">
        <f>(E22*100)/D22</f>
        <v>94.398434461299104</v>
      </c>
    </row>
    <row r="23" spans="1:6" x14ac:dyDescent="0.2">
      <c r="A23" s="55" t="s">
        <v>89</v>
      </c>
      <c r="B23" s="56" t="s">
        <v>90</v>
      </c>
      <c r="C23" s="84">
        <v>4645</v>
      </c>
      <c r="D23" s="84">
        <v>4645</v>
      </c>
      <c r="E23" s="84">
        <v>3554.62</v>
      </c>
      <c r="F23" s="84"/>
    </row>
    <row r="24" spans="1:6" ht="25.5" x14ac:dyDescent="0.2">
      <c r="A24" s="55" t="s">
        <v>91</v>
      </c>
      <c r="B24" s="56" t="s">
        <v>92</v>
      </c>
      <c r="C24" s="84">
        <v>45126</v>
      </c>
      <c r="D24" s="84">
        <v>36026</v>
      </c>
      <c r="E24" s="84">
        <v>35277.120000000003</v>
      </c>
      <c r="F24" s="84"/>
    </row>
    <row r="25" spans="1:6" x14ac:dyDescent="0.2">
      <c r="A25" s="55" t="s">
        <v>93</v>
      </c>
      <c r="B25" s="56" t="s">
        <v>94</v>
      </c>
      <c r="C25" s="84">
        <v>600</v>
      </c>
      <c r="D25" s="84">
        <v>200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265</v>
      </c>
      <c r="D26" s="84">
        <v>265</v>
      </c>
      <c r="E26" s="84">
        <v>0</v>
      </c>
      <c r="F26" s="84"/>
    </row>
    <row r="27" spans="1:6" x14ac:dyDescent="0.2">
      <c r="A27" s="53" t="s">
        <v>97</v>
      </c>
      <c r="B27" s="54" t="s">
        <v>98</v>
      </c>
      <c r="C27" s="83">
        <f>C28+C29+C30+C31</f>
        <v>10021</v>
      </c>
      <c r="D27" s="83">
        <f>D28+D29+D30+D31</f>
        <v>8667</v>
      </c>
      <c r="E27" s="83">
        <f>E28+E29+E30+E31</f>
        <v>7656.42</v>
      </c>
      <c r="F27" s="83">
        <f>(E27*100)/D27</f>
        <v>88.339910003461412</v>
      </c>
    </row>
    <row r="28" spans="1:6" x14ac:dyDescent="0.2">
      <c r="A28" s="55" t="s">
        <v>99</v>
      </c>
      <c r="B28" s="56" t="s">
        <v>100</v>
      </c>
      <c r="C28" s="84">
        <v>5973</v>
      </c>
      <c r="D28" s="84">
        <v>5973</v>
      </c>
      <c r="E28" s="84">
        <v>5995.44</v>
      </c>
      <c r="F28" s="84"/>
    </row>
    <row r="29" spans="1:6" x14ac:dyDescent="0.2">
      <c r="A29" s="55" t="s">
        <v>101</v>
      </c>
      <c r="B29" s="56" t="s">
        <v>102</v>
      </c>
      <c r="C29" s="84">
        <v>3318</v>
      </c>
      <c r="D29" s="84">
        <v>2318</v>
      </c>
      <c r="E29" s="84">
        <v>1305.31</v>
      </c>
      <c r="F29" s="84"/>
    </row>
    <row r="30" spans="1:6" x14ac:dyDescent="0.2">
      <c r="A30" s="55" t="s">
        <v>103</v>
      </c>
      <c r="B30" s="56" t="s">
        <v>104</v>
      </c>
      <c r="C30" s="84">
        <v>265</v>
      </c>
      <c r="D30" s="84">
        <v>265</v>
      </c>
      <c r="E30" s="84">
        <v>244.29</v>
      </c>
      <c r="F30" s="84"/>
    </row>
    <row r="31" spans="1:6" x14ac:dyDescent="0.2">
      <c r="A31" s="55" t="s">
        <v>105</v>
      </c>
      <c r="B31" s="56" t="s">
        <v>106</v>
      </c>
      <c r="C31" s="84">
        <v>465</v>
      </c>
      <c r="D31" s="84">
        <v>111</v>
      </c>
      <c r="E31" s="84">
        <v>111.38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106569</v>
      </c>
      <c r="D32" s="83">
        <f>D33+D34+D35+D36+D37+D38+D39+D40+D41</f>
        <v>58569</v>
      </c>
      <c r="E32" s="83">
        <f>E33+E34+E35+E36+E37+E38+E39+E40+E41</f>
        <v>63923.06</v>
      </c>
      <c r="F32" s="83">
        <f>(E32*100)/D32</f>
        <v>109.14145708480595</v>
      </c>
    </row>
    <row r="33" spans="1:6" x14ac:dyDescent="0.2">
      <c r="A33" s="55" t="s">
        <v>109</v>
      </c>
      <c r="B33" s="56" t="s">
        <v>110</v>
      </c>
      <c r="C33" s="84">
        <v>6105</v>
      </c>
      <c r="D33" s="84">
        <v>6105</v>
      </c>
      <c r="E33" s="84">
        <v>5801.57</v>
      </c>
      <c r="F33" s="84"/>
    </row>
    <row r="34" spans="1:6" x14ac:dyDescent="0.2">
      <c r="A34" s="55" t="s">
        <v>111</v>
      </c>
      <c r="B34" s="56" t="s">
        <v>112</v>
      </c>
      <c r="C34" s="84">
        <v>1991</v>
      </c>
      <c r="D34" s="84">
        <v>1991</v>
      </c>
      <c r="E34" s="84">
        <v>1931.55</v>
      </c>
      <c r="F34" s="84"/>
    </row>
    <row r="35" spans="1:6" x14ac:dyDescent="0.2">
      <c r="A35" s="55" t="s">
        <v>113</v>
      </c>
      <c r="B35" s="56" t="s">
        <v>114</v>
      </c>
      <c r="C35" s="84">
        <v>1000</v>
      </c>
      <c r="D35" s="84">
        <v>1000</v>
      </c>
      <c r="E35" s="84">
        <v>2503.7199999999998</v>
      </c>
      <c r="F35" s="84"/>
    </row>
    <row r="36" spans="1:6" x14ac:dyDescent="0.2">
      <c r="A36" s="55" t="s">
        <v>115</v>
      </c>
      <c r="B36" s="56" t="s">
        <v>116</v>
      </c>
      <c r="C36" s="84">
        <v>0</v>
      </c>
      <c r="D36" s="84">
        <v>0</v>
      </c>
      <c r="E36" s="84">
        <v>217.25</v>
      </c>
      <c r="F36" s="84"/>
    </row>
    <row r="37" spans="1:6" x14ac:dyDescent="0.2">
      <c r="A37" s="55" t="s">
        <v>117</v>
      </c>
      <c r="B37" s="56" t="s">
        <v>118</v>
      </c>
      <c r="C37" s="84">
        <v>1991</v>
      </c>
      <c r="D37" s="84">
        <v>1991</v>
      </c>
      <c r="E37" s="84">
        <v>1506.01</v>
      </c>
      <c r="F37" s="84"/>
    </row>
    <row r="38" spans="1:6" x14ac:dyDescent="0.2">
      <c r="A38" s="55" t="s">
        <v>119</v>
      </c>
      <c r="B38" s="56" t="s">
        <v>120</v>
      </c>
      <c r="C38" s="84">
        <v>0</v>
      </c>
      <c r="D38" s="84">
        <v>100</v>
      </c>
      <c r="E38" s="84">
        <v>79.47</v>
      </c>
      <c r="F38" s="84"/>
    </row>
    <row r="39" spans="1:6" x14ac:dyDescent="0.2">
      <c r="A39" s="55" t="s">
        <v>121</v>
      </c>
      <c r="B39" s="56" t="s">
        <v>122</v>
      </c>
      <c r="C39" s="84">
        <v>94819</v>
      </c>
      <c r="D39" s="84">
        <v>46819</v>
      </c>
      <c r="E39" s="84">
        <v>51650.17</v>
      </c>
      <c r="F39" s="84"/>
    </row>
    <row r="40" spans="1:6" x14ac:dyDescent="0.2">
      <c r="A40" s="55" t="s">
        <v>123</v>
      </c>
      <c r="B40" s="56" t="s">
        <v>124</v>
      </c>
      <c r="C40" s="84">
        <v>265</v>
      </c>
      <c r="D40" s="84">
        <v>165</v>
      </c>
      <c r="E40" s="84">
        <v>90.27</v>
      </c>
      <c r="F40" s="84"/>
    </row>
    <row r="41" spans="1:6" x14ac:dyDescent="0.2">
      <c r="A41" s="55" t="s">
        <v>125</v>
      </c>
      <c r="B41" s="56" t="s">
        <v>126</v>
      </c>
      <c r="C41" s="84">
        <v>398</v>
      </c>
      <c r="D41" s="84">
        <v>398</v>
      </c>
      <c r="E41" s="84">
        <v>143.05000000000001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465</v>
      </c>
      <c r="D42" s="83">
        <f>D43</f>
        <v>465</v>
      </c>
      <c r="E42" s="83">
        <f>E43</f>
        <v>483.61</v>
      </c>
      <c r="F42" s="83">
        <f>(E42*100)/D42</f>
        <v>104.00215053763441</v>
      </c>
    </row>
    <row r="43" spans="1:6" ht="25.5" x14ac:dyDescent="0.2">
      <c r="A43" s="55" t="s">
        <v>129</v>
      </c>
      <c r="B43" s="56" t="s">
        <v>130</v>
      </c>
      <c r="C43" s="84">
        <v>465</v>
      </c>
      <c r="D43" s="84">
        <v>465</v>
      </c>
      <c r="E43" s="84">
        <v>483.61</v>
      </c>
      <c r="F43" s="84"/>
    </row>
    <row r="44" spans="1:6" x14ac:dyDescent="0.2">
      <c r="A44" s="53" t="s">
        <v>131</v>
      </c>
      <c r="B44" s="54" t="s">
        <v>132</v>
      </c>
      <c r="C44" s="83">
        <f>C45+C46+C47+C48</f>
        <v>5309</v>
      </c>
      <c r="D44" s="83">
        <f>D45+D46+D47+D48</f>
        <v>5559</v>
      </c>
      <c r="E44" s="83">
        <f>E45+E46+E47+E48</f>
        <v>3416.09</v>
      </c>
      <c r="F44" s="83">
        <f>(E44*100)/D44</f>
        <v>61.451520057564309</v>
      </c>
    </row>
    <row r="45" spans="1:6" x14ac:dyDescent="0.2">
      <c r="A45" s="55" t="s">
        <v>133</v>
      </c>
      <c r="B45" s="56" t="s">
        <v>134</v>
      </c>
      <c r="C45" s="84">
        <v>332</v>
      </c>
      <c r="D45" s="84">
        <v>332</v>
      </c>
      <c r="E45" s="84">
        <v>524.74</v>
      </c>
      <c r="F45" s="84"/>
    </row>
    <row r="46" spans="1:6" x14ac:dyDescent="0.2">
      <c r="A46" s="55" t="s">
        <v>135</v>
      </c>
      <c r="B46" s="56" t="s">
        <v>136</v>
      </c>
      <c r="C46" s="84">
        <v>332</v>
      </c>
      <c r="D46" s="84">
        <v>512</v>
      </c>
      <c r="E46" s="84">
        <v>502.32</v>
      </c>
      <c r="F46" s="84"/>
    </row>
    <row r="47" spans="1:6" x14ac:dyDescent="0.2">
      <c r="A47" s="55" t="s">
        <v>137</v>
      </c>
      <c r="B47" s="56" t="s">
        <v>138</v>
      </c>
      <c r="C47" s="84">
        <v>0</v>
      </c>
      <c r="D47" s="84">
        <v>70</v>
      </c>
      <c r="E47" s="84">
        <v>63.72</v>
      </c>
      <c r="F47" s="84"/>
    </row>
    <row r="48" spans="1:6" x14ac:dyDescent="0.2">
      <c r="A48" s="55" t="s">
        <v>139</v>
      </c>
      <c r="B48" s="56" t="s">
        <v>132</v>
      </c>
      <c r="C48" s="84">
        <v>4645</v>
      </c>
      <c r="D48" s="84">
        <v>4645</v>
      </c>
      <c r="E48" s="84">
        <v>2325.31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1248</v>
      </c>
      <c r="D49" s="82">
        <f>D50+D52</f>
        <v>850</v>
      </c>
      <c r="E49" s="82">
        <f>E50+E52</f>
        <v>811.48</v>
      </c>
      <c r="F49" s="81">
        <f>(E49*100)/D49</f>
        <v>95.468235294117648</v>
      </c>
    </row>
    <row r="50" spans="1:6" x14ac:dyDescent="0.2">
      <c r="A50" s="53" t="s">
        <v>142</v>
      </c>
      <c r="B50" s="54" t="s">
        <v>143</v>
      </c>
      <c r="C50" s="83">
        <f>C51</f>
        <v>1115</v>
      </c>
      <c r="D50" s="83">
        <f>D51</f>
        <v>450</v>
      </c>
      <c r="E50" s="83">
        <f>E51</f>
        <v>441.54</v>
      </c>
      <c r="F50" s="83">
        <f>(E50*100)/D50</f>
        <v>98.12</v>
      </c>
    </row>
    <row r="51" spans="1:6" ht="25.5" x14ac:dyDescent="0.2">
      <c r="A51" s="55" t="s">
        <v>144</v>
      </c>
      <c r="B51" s="56" t="s">
        <v>145</v>
      </c>
      <c r="C51" s="84">
        <v>1115</v>
      </c>
      <c r="D51" s="84">
        <v>450</v>
      </c>
      <c r="E51" s="84">
        <v>441.54</v>
      </c>
      <c r="F51" s="84"/>
    </row>
    <row r="52" spans="1:6" x14ac:dyDescent="0.2">
      <c r="A52" s="53" t="s">
        <v>146</v>
      </c>
      <c r="B52" s="54" t="s">
        <v>147</v>
      </c>
      <c r="C52" s="83">
        <f>C53</f>
        <v>133</v>
      </c>
      <c r="D52" s="83">
        <f>D53</f>
        <v>400</v>
      </c>
      <c r="E52" s="83">
        <f>E53</f>
        <v>369.94</v>
      </c>
      <c r="F52" s="83">
        <f>(E52*100)/D52</f>
        <v>92.484999999999999</v>
      </c>
    </row>
    <row r="53" spans="1:6" x14ac:dyDescent="0.2">
      <c r="A53" s="55" t="s">
        <v>148</v>
      </c>
      <c r="B53" s="56" t="s">
        <v>149</v>
      </c>
      <c r="C53" s="84">
        <v>133</v>
      </c>
      <c r="D53" s="84">
        <v>400</v>
      </c>
      <c r="E53" s="84">
        <v>369.94</v>
      </c>
      <c r="F53" s="84"/>
    </row>
    <row r="54" spans="1:6" x14ac:dyDescent="0.2">
      <c r="A54" s="49" t="s">
        <v>152</v>
      </c>
      <c r="B54" s="50" t="s">
        <v>153</v>
      </c>
      <c r="C54" s="80">
        <f t="shared" ref="C54:E56" si="0">C55</f>
        <v>4200</v>
      </c>
      <c r="D54" s="80">
        <f t="shared" si="0"/>
        <v>4020</v>
      </c>
      <c r="E54" s="80">
        <f t="shared" si="0"/>
        <v>4015.62</v>
      </c>
      <c r="F54" s="81">
        <f>(E54*100)/D54</f>
        <v>99.891044776119401</v>
      </c>
    </row>
    <row r="55" spans="1:6" x14ac:dyDescent="0.2">
      <c r="A55" s="51" t="s">
        <v>154</v>
      </c>
      <c r="B55" s="52" t="s">
        <v>155</v>
      </c>
      <c r="C55" s="82">
        <f t="shared" si="0"/>
        <v>4200</v>
      </c>
      <c r="D55" s="82">
        <f t="shared" si="0"/>
        <v>4020</v>
      </c>
      <c r="E55" s="82">
        <f t="shared" si="0"/>
        <v>4015.62</v>
      </c>
      <c r="F55" s="81">
        <f>(E55*100)/D55</f>
        <v>99.891044776119401</v>
      </c>
    </row>
    <row r="56" spans="1:6" x14ac:dyDescent="0.2">
      <c r="A56" s="53" t="s">
        <v>160</v>
      </c>
      <c r="B56" s="54" t="s">
        <v>161</v>
      </c>
      <c r="C56" s="83">
        <f t="shared" si="0"/>
        <v>4200</v>
      </c>
      <c r="D56" s="83">
        <f t="shared" si="0"/>
        <v>4020</v>
      </c>
      <c r="E56" s="83">
        <f t="shared" si="0"/>
        <v>4015.62</v>
      </c>
      <c r="F56" s="83">
        <f>(E56*100)/D56</f>
        <v>99.891044776119401</v>
      </c>
    </row>
    <row r="57" spans="1:6" x14ac:dyDescent="0.2">
      <c r="A57" s="55" t="s">
        <v>162</v>
      </c>
      <c r="B57" s="56" t="s">
        <v>163</v>
      </c>
      <c r="C57" s="84">
        <v>4200</v>
      </c>
      <c r="D57" s="84">
        <v>4020</v>
      </c>
      <c r="E57" s="84">
        <v>4015.62</v>
      </c>
      <c r="F57" s="84"/>
    </row>
    <row r="58" spans="1:6" x14ac:dyDescent="0.2">
      <c r="A58" s="49" t="s">
        <v>50</v>
      </c>
      <c r="B58" s="50" t="s">
        <v>51</v>
      </c>
      <c r="C58" s="80">
        <f t="shared" ref="C58:E59" si="1">C59</f>
        <v>883243</v>
      </c>
      <c r="D58" s="80">
        <f t="shared" si="1"/>
        <v>933411</v>
      </c>
      <c r="E58" s="80">
        <f t="shared" si="1"/>
        <v>932968.8</v>
      </c>
      <c r="F58" s="81">
        <f>(E58*100)/D58</f>
        <v>99.952625370817358</v>
      </c>
    </row>
    <row r="59" spans="1:6" x14ac:dyDescent="0.2">
      <c r="A59" s="51" t="s">
        <v>58</v>
      </c>
      <c r="B59" s="52" t="s">
        <v>59</v>
      </c>
      <c r="C59" s="82">
        <f t="shared" si="1"/>
        <v>883243</v>
      </c>
      <c r="D59" s="82">
        <f t="shared" si="1"/>
        <v>933411</v>
      </c>
      <c r="E59" s="82">
        <f t="shared" si="1"/>
        <v>932968.8</v>
      </c>
      <c r="F59" s="81">
        <f>(E59*100)/D59</f>
        <v>99.952625370817358</v>
      </c>
    </row>
    <row r="60" spans="1:6" ht="25.5" x14ac:dyDescent="0.2">
      <c r="A60" s="53" t="s">
        <v>60</v>
      </c>
      <c r="B60" s="54" t="s">
        <v>61</v>
      </c>
      <c r="C60" s="83">
        <f>C61+C62</f>
        <v>883243</v>
      </c>
      <c r="D60" s="83">
        <f>D61+D62</f>
        <v>933411</v>
      </c>
      <c r="E60" s="83">
        <f>E61+E62</f>
        <v>932968.8</v>
      </c>
      <c r="F60" s="83">
        <f>(E60*100)/D60</f>
        <v>99.952625370817358</v>
      </c>
    </row>
    <row r="61" spans="1:6" x14ac:dyDescent="0.2">
      <c r="A61" s="55" t="s">
        <v>62</v>
      </c>
      <c r="B61" s="56" t="s">
        <v>63</v>
      </c>
      <c r="C61" s="84">
        <v>879043</v>
      </c>
      <c r="D61" s="84">
        <v>929391</v>
      </c>
      <c r="E61" s="84">
        <v>928953.18</v>
      </c>
      <c r="F61" s="84"/>
    </row>
    <row r="62" spans="1:6" ht="25.5" x14ac:dyDescent="0.2">
      <c r="A62" s="55" t="s">
        <v>64</v>
      </c>
      <c r="B62" s="56" t="s">
        <v>65</v>
      </c>
      <c r="C62" s="84">
        <v>4200</v>
      </c>
      <c r="D62" s="84">
        <v>4020</v>
      </c>
      <c r="E62" s="84">
        <v>4015.62</v>
      </c>
      <c r="F62" s="84"/>
    </row>
    <row r="63" spans="1:6" x14ac:dyDescent="0.2">
      <c r="A63" s="48" t="s">
        <v>68</v>
      </c>
      <c r="B63" s="48" t="s">
        <v>181</v>
      </c>
      <c r="C63" s="78">
        <f t="shared" ref="C63:E66" si="2">C64</f>
        <v>265</v>
      </c>
      <c r="D63" s="78">
        <f t="shared" si="2"/>
        <v>65</v>
      </c>
      <c r="E63" s="78">
        <f t="shared" si="2"/>
        <v>108.19</v>
      </c>
      <c r="F63" s="79">
        <f>(E63*100)/D63</f>
        <v>166.44615384615383</v>
      </c>
    </row>
    <row r="64" spans="1:6" x14ac:dyDescent="0.2">
      <c r="A64" s="49" t="s">
        <v>66</v>
      </c>
      <c r="B64" s="50" t="s">
        <v>67</v>
      </c>
      <c r="C64" s="80">
        <f t="shared" si="2"/>
        <v>265</v>
      </c>
      <c r="D64" s="80">
        <f t="shared" si="2"/>
        <v>65</v>
      </c>
      <c r="E64" s="80">
        <f t="shared" si="2"/>
        <v>108.19</v>
      </c>
      <c r="F64" s="81">
        <f>(E64*100)/D64</f>
        <v>166.44615384615383</v>
      </c>
    </row>
    <row r="65" spans="1:6" x14ac:dyDescent="0.2">
      <c r="A65" s="51" t="s">
        <v>85</v>
      </c>
      <c r="B65" s="52" t="s">
        <v>86</v>
      </c>
      <c r="C65" s="82">
        <f t="shared" si="2"/>
        <v>265</v>
      </c>
      <c r="D65" s="82">
        <f t="shared" si="2"/>
        <v>65</v>
      </c>
      <c r="E65" s="82">
        <f t="shared" si="2"/>
        <v>108.19</v>
      </c>
      <c r="F65" s="81">
        <f>(E65*100)/D65</f>
        <v>166.44615384615383</v>
      </c>
    </row>
    <row r="66" spans="1:6" x14ac:dyDescent="0.2">
      <c r="A66" s="53" t="s">
        <v>97</v>
      </c>
      <c r="B66" s="54" t="s">
        <v>98</v>
      </c>
      <c r="C66" s="83">
        <f t="shared" si="2"/>
        <v>265</v>
      </c>
      <c r="D66" s="83">
        <f t="shared" si="2"/>
        <v>65</v>
      </c>
      <c r="E66" s="83">
        <f t="shared" si="2"/>
        <v>108.19</v>
      </c>
      <c r="F66" s="83">
        <f>(E66*100)/D66</f>
        <v>166.44615384615383</v>
      </c>
    </row>
    <row r="67" spans="1:6" x14ac:dyDescent="0.2">
      <c r="A67" s="55" t="s">
        <v>99</v>
      </c>
      <c r="B67" s="56" t="s">
        <v>100</v>
      </c>
      <c r="C67" s="84">
        <v>265</v>
      </c>
      <c r="D67" s="84">
        <v>65</v>
      </c>
      <c r="E67" s="84">
        <v>108.19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70" si="3">C69</f>
        <v>265</v>
      </c>
      <c r="D68" s="80">
        <f t="shared" si="3"/>
        <v>65</v>
      </c>
      <c r="E68" s="80">
        <f t="shared" si="3"/>
        <v>88.32</v>
      </c>
      <c r="F68" s="81">
        <f>(E68*100)/D68</f>
        <v>135.87692307692308</v>
      </c>
    </row>
    <row r="69" spans="1:6" x14ac:dyDescent="0.2">
      <c r="A69" s="51" t="s">
        <v>52</v>
      </c>
      <c r="B69" s="52" t="s">
        <v>53</v>
      </c>
      <c r="C69" s="82">
        <f t="shared" si="3"/>
        <v>265</v>
      </c>
      <c r="D69" s="82">
        <f t="shared" si="3"/>
        <v>65</v>
      </c>
      <c r="E69" s="82">
        <f t="shared" si="3"/>
        <v>88.32</v>
      </c>
      <c r="F69" s="81">
        <f>(E69*100)/D69</f>
        <v>135.87692307692308</v>
      </c>
    </row>
    <row r="70" spans="1:6" x14ac:dyDescent="0.2">
      <c r="A70" s="53" t="s">
        <v>54</v>
      </c>
      <c r="B70" s="54" t="s">
        <v>55</v>
      </c>
      <c r="C70" s="83">
        <f t="shared" si="3"/>
        <v>265</v>
      </c>
      <c r="D70" s="83">
        <f t="shared" si="3"/>
        <v>65</v>
      </c>
      <c r="E70" s="83">
        <f t="shared" si="3"/>
        <v>88.32</v>
      </c>
      <c r="F70" s="83">
        <f>(E70*100)/D70</f>
        <v>135.87692307692308</v>
      </c>
    </row>
    <row r="71" spans="1:6" x14ac:dyDescent="0.2">
      <c r="A71" s="55" t="s">
        <v>56</v>
      </c>
      <c r="B71" s="56" t="s">
        <v>57</v>
      </c>
      <c r="C71" s="84">
        <v>265</v>
      </c>
      <c r="D71" s="84">
        <v>65</v>
      </c>
      <c r="E71" s="84">
        <v>88.32</v>
      </c>
      <c r="F71" s="84"/>
    </row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