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ODO\"/>
    </mc:Choice>
  </mc:AlternateContent>
  <xr:revisionPtr revIDLastSave="0" documentId="13_ncr:1_{E90A41D6-3188-407B-96B4-66CC8E590853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67" i="15"/>
  <c r="E67" i="15"/>
  <c r="D67" i="15"/>
  <c r="C67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1" i="15"/>
  <c r="E51" i="15"/>
  <c r="D51" i="15"/>
  <c r="C51" i="15"/>
  <c r="F50" i="15"/>
  <c r="E50" i="15"/>
  <c r="D50" i="15"/>
  <c r="C50" i="15"/>
  <c r="F49" i="15"/>
  <c r="E49" i="15"/>
  <c r="D49" i="15"/>
  <c r="C49" i="15"/>
  <c r="F46" i="15"/>
  <c r="E46" i="15"/>
  <c r="D46" i="15"/>
  <c r="C46" i="15"/>
  <c r="F45" i="15"/>
  <c r="E45" i="15"/>
  <c r="D45" i="15"/>
  <c r="C45" i="15"/>
  <c r="F42" i="15"/>
  <c r="E42" i="15"/>
  <c r="D42" i="15"/>
  <c r="C42" i="15"/>
  <c r="F40" i="15"/>
  <c r="E40" i="15"/>
  <c r="D40" i="15"/>
  <c r="C40" i="15"/>
  <c r="F30" i="15"/>
  <c r="E30" i="15"/>
  <c r="D30" i="15"/>
  <c r="C30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L59" i="3"/>
  <c r="K59" i="3"/>
  <c r="L58" i="3"/>
  <c r="K58" i="3"/>
  <c r="J58" i="3"/>
  <c r="I58" i="3"/>
  <c r="H58" i="3"/>
  <c r="G58" i="3"/>
  <c r="L57" i="3"/>
  <c r="K57" i="3"/>
  <c r="J57" i="3"/>
  <c r="I57" i="3"/>
  <c r="H57" i="3"/>
  <c r="G57" i="3"/>
  <c r="L56" i="3"/>
  <c r="K56" i="3"/>
  <c r="L55" i="3"/>
  <c r="K55" i="3"/>
  <c r="L54" i="3"/>
  <c r="K54" i="3"/>
  <c r="J54" i="3"/>
  <c r="I54" i="3"/>
  <c r="H54" i="3"/>
  <c r="G54" i="3"/>
  <c r="L53" i="3"/>
  <c r="K53" i="3"/>
  <c r="L52" i="3"/>
  <c r="K52" i="3"/>
  <c r="J52" i="3"/>
  <c r="I52" i="3"/>
  <c r="H52" i="3"/>
  <c r="G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J38" i="3"/>
  <c r="I38" i="3"/>
  <c r="H38" i="3"/>
  <c r="G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<sst xmlns="http://schemas.openxmlformats.org/spreadsheetml/2006/main" count="348" uniqueCount="164">
  <si>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</si>
  <si>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</si>
  <si>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</si>
  <si>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</si>
  <si>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</si>
  <si>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</si>
  <si>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</si>
  <si>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</si>
  <si>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</si>
  <si>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</si>
  <si>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</si>
  <si>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</si>
  <si>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</si>
  <si>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</si>
  <si>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</si>
  <si>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</si>
  <si>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</si>
  <si>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</si>
  <si>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</si>
  <si>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</si>
  <si>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</si>
  <si>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</si>
  <si>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</si>
  <si>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</si>
  <si>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</si>
  <si>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</si>
  <si>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</si>
  <si>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</si>
  <si>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</si>
  <si>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</si>
  <si>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</si>
  <si>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</si>
  <si>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</si>
  <si>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</si>
  <si>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</si>
  <si>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</si>
  <si>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</si>
  <si>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</si>
  <si>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</si>
  <si>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</si>
  <si>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</si>
  <si>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</si>
  <si>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</si>
  <si>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</si>
  <si>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</si>
  <si>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</si>
  <si>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</si>
  <si>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</si>
  <si>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</si>
  <si>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</si>
  <si>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</si>
  <si>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</si>
  <si>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</si>
  <si>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</si>
  <si>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</si>
  <si>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</si>
  <si>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</si>
  <si>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</si>
  <si>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</si>
  <si>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</si>
  <si>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</si>
  <si>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</si>
  <si>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</si>
  <si>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</si>
  <si>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</si>
  <si>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</si>
  <si>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</si>
  <si>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</si>
  <si>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</si>
  <si>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</si>
  <si>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</si>
  <si>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</si>
  <si>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</si>
  <si>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</si>
  <si>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</si>
  <si>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</si>
  <si>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</si>
  <si>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</si>
  <si>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</si>
  <si>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</si>
  <si>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</si>
  <si>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</si>
  <si>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</si>
  <si>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</si>
  <si>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</si>
  <si>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</si>
  <si>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</si>
  <si>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</si>
  <si>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</si>
  <si>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</si>
  <si>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</si>
  <si>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</si>
  <si>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</si>
  <si>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</si>
  <si>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</si>
  <si>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</si>
  <si>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</si>
  <si>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</si>
  <si>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</si>
  <si>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</si>
  <si>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</si>
  <si>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</si>
  <si>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</si>
  <si>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</si>
  <si>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</si>
  <si>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</si>
  <si>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</si>
  <si>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</si>
  <si>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</si>
  <si>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</si>
  <si>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</si>
  <si>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</si>
  <si>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</si>
  <si>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</si>
  <si>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</si>
  <si>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</si>
  <si>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</si>
  <si>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</si>
  <si>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</si>
  <si>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</si>
  <si>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</si>
  <si>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</si>
  <si>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</si>
  <si>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</si>
  <si>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</si>
  <si>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</si>
  <si>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</si>
  <si>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3296</t>
  </si>
  <si>
    <t>TROŠKOVI SUD.POSTUPAKA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</si>
  <si>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</si>
  <si>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</si>
  <si>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</si>
  <si>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</si>
  <si>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</si>
  <si>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</si>
  <si>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</si>
  <si>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</si>
  <si>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</si>
  <si>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</si>
  <si>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</si>
  <si>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</si>
  <si>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</si>
  <si>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</si>
  <si>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</si>
  <si>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</si>
  <si>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</si>
  <si>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</si>
  <si>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</si>
  <si>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</si>
  <si>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</si>
  <si>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</si>
  <si>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</si>
  <si>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</si>
  <si>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</si>
  <si>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4567 DUBROVNIK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</si>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</sst>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774500.5</v>
      </c>
      <c r="H10" s="86">
        <v>942957</v>
      </c>
      <c r="I10" s="86">
        <v>1043878.7</v>
      </c>
      <c r="J10" s="86">
        <v>1043615.93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774500.5</v>
      </c>
      <c r="H12" s="87">
        <f t="shared" ref="H12:J12" si="0">H10+H11</f>
        <v>942957</v>
      </c>
      <c r="I12" s="87">
        <f t="shared" si="0"/>
        <v>1043878.7</v>
      </c>
      <c r="J12" s="87">
        <f t="shared" si="0"/>
        <v>1043615.93</v>
      </c>
      <c r="K12" s="88">
        <f>J12/G12*100</f>
        <v>134.746966593308</v>
      </c>
      <c r="L12" s="88">
        <f>J12/I12*100</f>
        <v>99.974827535038301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774324.41</v>
      </c>
      <c r="H13" s="86">
        <v>942692</v>
      </c>
      <c r="I13" s="86">
        <v>1043813.7</v>
      </c>
      <c r="J13" s="86">
        <v>1043614.24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176.09</v>
      </c>
      <c r="H14" s="86">
        <v>265</v>
      </c>
      <c r="I14" s="86">
        <v>65</v>
      </c>
      <c r="J14" s="86">
        <v>0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774500.5</v>
      </c>
      <c r="H15" s="87">
        <f t="shared" ref="H15:J15" si="1">H13+H14</f>
        <v>942957</v>
      </c>
      <c r="I15" s="87">
        <f t="shared" si="1"/>
        <v>1043878.7</v>
      </c>
      <c r="J15" s="87">
        <f t="shared" si="1"/>
        <v>1043614.24</v>
      </c>
      <c r="K15" s="88">
        <f>J15/G15*100</f>
        <v>134.746748388155</v>
      </c>
      <c r="L15" s="88">
        <f>J15/I15*100</f>
        <v>99.974665638833301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1.690000000060536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-1.69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-1.69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6.0536020640711286E-11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65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774500.5</v>
      </c>
      <c r="H10" s="65">
        <f>H11</f>
        <v>942957</v>
      </c>
      <c r="I10" s="65">
        <f>I11</f>
        <v>1043878.7</v>
      </c>
      <c r="J10" s="65">
        <f>J11</f>
        <v>1043615.93</v>
      </c>
      <c r="K10" s="69">
        <f t="shared" ref="K10:K18" si="0">(J10*100)/G10</f>
        <v>134.74696659330755</v>
      </c>
      <c r="L10" s="69">
        <f t="shared" ref="L10:L18" si="1">(J10*100)/I10</f>
        <v>99.974827535038315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774500.5</v>
      </c>
      <c r="H11" s="65">
        <f>H12+H15</f>
        <v>942957</v>
      </c>
      <c r="I11" s="65">
        <f>I12+I15</f>
        <v>1043878.7</v>
      </c>
      <c r="J11" s="65">
        <f>J12+J15</f>
        <v>1043615.93</v>
      </c>
      <c r="K11" s="65">
        <f t="shared" si="0"/>
        <v>134.74696659330755</v>
      </c>
      <c r="L11" s="65">
        <f t="shared" si="1"/>
        <v>99.974827535038315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235.11</v>
      </c>
      <c r="H12" s="65">
        <f t="shared" si="2"/>
        <v>663</v>
      </c>
      <c r="I12" s="65">
        <f t="shared" si="2"/>
        <v>363</v>
      </c>
      <c r="J12" s="65">
        <f t="shared" si="2"/>
        <v>306.38</v>
      </c>
      <c r="K12" s="65">
        <f t="shared" si="0"/>
        <v>130.31347029050232</v>
      </c>
      <c r="L12" s="65">
        <f t="shared" si="1"/>
        <v>84.40220385674931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235.11</v>
      </c>
      <c r="H13" s="65">
        <f t="shared" si="2"/>
        <v>663</v>
      </c>
      <c r="I13" s="65">
        <f t="shared" si="2"/>
        <v>363</v>
      </c>
      <c r="J13" s="65">
        <f t="shared" si="2"/>
        <v>306.38</v>
      </c>
      <c r="K13" s="65">
        <f t="shared" si="0"/>
        <v>130.31347029050232</v>
      </c>
      <c r="L13" s="65">
        <f t="shared" si="1"/>
        <v>84.40220385674931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235.11</v>
      </c>
      <c r="H14" s="66">
        <v>663</v>
      </c>
      <c r="I14" s="66">
        <v>363</v>
      </c>
      <c r="J14" s="66">
        <v>306.38</v>
      </c>
      <c r="K14" s="66">
        <f t="shared" si="0"/>
        <v>130.31347029050232</v>
      </c>
      <c r="L14" s="66">
        <f t="shared" si="1"/>
        <v>84.40220385674931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774265.39</v>
      </c>
      <c r="H15" s="65">
        <f>H16</f>
        <v>942294</v>
      </c>
      <c r="I15" s="65">
        <f>I16</f>
        <v>1043515.7</v>
      </c>
      <c r="J15" s="65">
        <f>J16</f>
        <v>1043309.55</v>
      </c>
      <c r="K15" s="65">
        <f t="shared" si="0"/>
        <v>134.74831284916402</v>
      </c>
      <c r="L15" s="65">
        <f t="shared" si="1"/>
        <v>99.980244667138223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774265.39</v>
      </c>
      <c r="H16" s="65">
        <f>H17+H18</f>
        <v>942294</v>
      </c>
      <c r="I16" s="65">
        <f>I17+I18</f>
        <v>1043515.7</v>
      </c>
      <c r="J16" s="65">
        <f>J17+J18</f>
        <v>1043309.55</v>
      </c>
      <c r="K16" s="65">
        <f t="shared" si="0"/>
        <v>134.74831284916402</v>
      </c>
      <c r="L16" s="65">
        <f t="shared" si="1"/>
        <v>99.980244667138223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774265.39</v>
      </c>
      <c r="H17" s="66">
        <v>942294</v>
      </c>
      <c r="I17" s="66">
        <v>1043515.7</v>
      </c>
      <c r="J17" s="66">
        <v>1043309.55</v>
      </c>
      <c r="K17" s="66">
        <f t="shared" si="0"/>
        <v>134.74831284916402</v>
      </c>
      <c r="L17" s="66">
        <f t="shared" si="1"/>
        <v>99.980244667138223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0</v>
      </c>
      <c r="H18" s="66">
        <v>0</v>
      </c>
      <c r="I18" s="66">
        <v>0</v>
      </c>
      <c r="J18" s="66">
        <v>0</v>
      </c>
      <c r="K18" s="66" t="e">
        <f t="shared" si="0"/>
        <v>#DIV/0!</v>
      </c>
      <c r="L18" s="66" t="e">
        <f t="shared" si="1"/>
        <v>#DIV/0!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G24+G61</f>
        <v>774500.5</v>
      </c>
      <c r="H23" s="65">
        <f>H24+H61</f>
        <v>942957</v>
      </c>
      <c r="I23" s="65">
        <f>I24+I61</f>
        <v>1043878.7</v>
      </c>
      <c r="J23" s="65">
        <f>J24+J61</f>
        <v>1043614.2399999999</v>
      </c>
      <c r="K23" s="70">
        <f t="shared" ref="K23:K64" si="3">(J23*100)/G23</f>
        <v>134.74674838815469</v>
      </c>
      <c r="L23" s="70">
        <f t="shared" ref="L23:L64" si="4">(J23*100)/I23</f>
        <v>99.974665638833329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G25+G33+G57</f>
        <v>774324.41</v>
      </c>
      <c r="H24" s="65">
        <f>H25+H33+H57</f>
        <v>942692</v>
      </c>
      <c r="I24" s="65">
        <f>I25+I33+I57</f>
        <v>1043813.7</v>
      </c>
      <c r="J24" s="65">
        <f>J25+J33+J57</f>
        <v>1043614.2399999999</v>
      </c>
      <c r="K24" s="65">
        <f t="shared" si="3"/>
        <v>134.77739130037241</v>
      </c>
      <c r="L24" s="65">
        <f t="shared" si="4"/>
        <v>99.980891226087579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611249.5</v>
      </c>
      <c r="H25" s="65">
        <f>H26+H29+H31</f>
        <v>728040</v>
      </c>
      <c r="I25" s="65">
        <f>I26+I29+I31</f>
        <v>829190</v>
      </c>
      <c r="J25" s="65">
        <f>J26+J29+J31</f>
        <v>829020.10999999987</v>
      </c>
      <c r="K25" s="65">
        <f t="shared" si="3"/>
        <v>135.62712280337243</v>
      </c>
      <c r="L25" s="65">
        <f t="shared" si="4"/>
        <v>99.979511330334418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512323.81</v>
      </c>
      <c r="H26" s="65">
        <f>H27+H28</f>
        <v>609050</v>
      </c>
      <c r="I26" s="65">
        <f>I27+I28</f>
        <v>690950</v>
      </c>
      <c r="J26" s="65">
        <f>J27+J28</f>
        <v>690937.15999999992</v>
      </c>
      <c r="K26" s="65">
        <f t="shared" si="3"/>
        <v>134.86337088256741</v>
      </c>
      <c r="L26" s="65">
        <f t="shared" si="4"/>
        <v>99.998141688978947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510902.94</v>
      </c>
      <c r="H27" s="66">
        <v>607250</v>
      </c>
      <c r="I27" s="66">
        <v>687680</v>
      </c>
      <c r="J27" s="66">
        <v>687668.69</v>
      </c>
      <c r="K27" s="66">
        <f t="shared" si="3"/>
        <v>134.59869500848831</v>
      </c>
      <c r="L27" s="66">
        <f t="shared" si="4"/>
        <v>99.998355339692878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1420.87</v>
      </c>
      <c r="H28" s="66">
        <v>1800</v>
      </c>
      <c r="I28" s="66">
        <v>3270</v>
      </c>
      <c r="J28" s="66">
        <v>3268.47</v>
      </c>
      <c r="K28" s="66">
        <f t="shared" si="3"/>
        <v>230.03300794583603</v>
      </c>
      <c r="L28" s="66">
        <f t="shared" si="4"/>
        <v>99.953211009174311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14392.26</v>
      </c>
      <c r="H29" s="65">
        <f>H30</f>
        <v>21170</v>
      </c>
      <c r="I29" s="65">
        <f>I30</f>
        <v>24170</v>
      </c>
      <c r="J29" s="65">
        <f>J30</f>
        <v>24078.22</v>
      </c>
      <c r="K29" s="65">
        <f t="shared" si="3"/>
        <v>167.29978474541176</v>
      </c>
      <c r="L29" s="65">
        <f t="shared" si="4"/>
        <v>99.620273065784033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14392.26</v>
      </c>
      <c r="H30" s="66">
        <v>21170</v>
      </c>
      <c r="I30" s="66">
        <v>24170</v>
      </c>
      <c r="J30" s="66">
        <v>24078.22</v>
      </c>
      <c r="K30" s="66">
        <f t="shared" si="3"/>
        <v>167.29978474541176</v>
      </c>
      <c r="L30" s="66">
        <f t="shared" si="4"/>
        <v>99.620273065784033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84533.43</v>
      </c>
      <c r="H31" s="65">
        <f>H32</f>
        <v>97820</v>
      </c>
      <c r="I31" s="65">
        <f>I32</f>
        <v>114070</v>
      </c>
      <c r="J31" s="65">
        <f>J32</f>
        <v>114004.73</v>
      </c>
      <c r="K31" s="65">
        <f t="shared" si="3"/>
        <v>134.86348536904276</v>
      </c>
      <c r="L31" s="65">
        <f t="shared" si="4"/>
        <v>99.942780748663097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84533.43</v>
      </c>
      <c r="H32" s="66">
        <v>97820</v>
      </c>
      <c r="I32" s="66">
        <v>114070</v>
      </c>
      <c r="J32" s="66">
        <v>114004.73</v>
      </c>
      <c r="K32" s="66">
        <f t="shared" si="3"/>
        <v>134.86348536904276</v>
      </c>
      <c r="L32" s="66">
        <f t="shared" si="4"/>
        <v>99.942780748663097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G34+G38+G42+G52+G54</f>
        <v>162589.91</v>
      </c>
      <c r="H33" s="65">
        <f>H34+H38+H42+H52+H54</f>
        <v>214005</v>
      </c>
      <c r="I33" s="65">
        <f>I34+I38+I42+I52+I54</f>
        <v>213851.7</v>
      </c>
      <c r="J33" s="65">
        <f>J34+J38+J42+J52+J54</f>
        <v>213858.39</v>
      </c>
      <c r="K33" s="65">
        <f t="shared" si="3"/>
        <v>131.53238721886248</v>
      </c>
      <c r="L33" s="65">
        <f t="shared" si="4"/>
        <v>100.00312833613199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</f>
        <v>16061.47</v>
      </c>
      <c r="H34" s="65">
        <f>H35+H36+H37</f>
        <v>25187</v>
      </c>
      <c r="I34" s="65">
        <f>I35+I36+I37</f>
        <v>24287</v>
      </c>
      <c r="J34" s="65">
        <f>J35+J36+J37</f>
        <v>21381.99</v>
      </c>
      <c r="K34" s="65">
        <f t="shared" si="3"/>
        <v>133.12598410979817</v>
      </c>
      <c r="L34" s="65">
        <f t="shared" si="4"/>
        <v>88.038827356198794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6361.25</v>
      </c>
      <c r="H35" s="66">
        <v>10123</v>
      </c>
      <c r="I35" s="66">
        <v>10123</v>
      </c>
      <c r="J35" s="66">
        <v>7926.2</v>
      </c>
      <c r="K35" s="66">
        <f t="shared" si="3"/>
        <v>124.60129691491453</v>
      </c>
      <c r="L35" s="66">
        <f t="shared" si="4"/>
        <v>78.298923244097594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9540.2199999999993</v>
      </c>
      <c r="H36" s="66">
        <v>14400</v>
      </c>
      <c r="I36" s="66">
        <v>13400</v>
      </c>
      <c r="J36" s="66">
        <v>12428.79</v>
      </c>
      <c r="K36" s="66">
        <f t="shared" si="3"/>
        <v>130.27781329990296</v>
      </c>
      <c r="L36" s="66">
        <f t="shared" si="4"/>
        <v>92.752164179104483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160</v>
      </c>
      <c r="H37" s="66">
        <v>664</v>
      </c>
      <c r="I37" s="66">
        <v>764</v>
      </c>
      <c r="J37" s="66">
        <v>1027</v>
      </c>
      <c r="K37" s="66">
        <f t="shared" si="3"/>
        <v>641.875</v>
      </c>
      <c r="L37" s="66">
        <f t="shared" si="4"/>
        <v>134.42408376963351</v>
      </c>
    </row>
    <row r="38" spans="2:12" x14ac:dyDescent="0.25">
      <c r="B38" s="65"/>
      <c r="C38" s="65"/>
      <c r="D38" s="65" t="s">
        <v>93</v>
      </c>
      <c r="E38" s="65"/>
      <c r="F38" s="65" t="s">
        <v>94</v>
      </c>
      <c r="G38" s="65">
        <f>G39+G40+G41</f>
        <v>14376.79</v>
      </c>
      <c r="H38" s="65">
        <f>H39+H40+H41</f>
        <v>30414</v>
      </c>
      <c r="I38" s="65">
        <f>I39+I40+I41</f>
        <v>18314</v>
      </c>
      <c r="J38" s="65">
        <f>J39+J40+J41</f>
        <v>13978.080000000002</v>
      </c>
      <c r="K38" s="65">
        <f t="shared" si="3"/>
        <v>97.226710552216446</v>
      </c>
      <c r="L38" s="65">
        <f t="shared" si="4"/>
        <v>76.324560445560778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11118.28</v>
      </c>
      <c r="H39" s="66">
        <v>18265</v>
      </c>
      <c r="I39" s="66">
        <v>13165</v>
      </c>
      <c r="J39" s="66">
        <v>10724.77</v>
      </c>
      <c r="K39" s="66">
        <f t="shared" si="3"/>
        <v>96.460693560514756</v>
      </c>
      <c r="L39" s="66">
        <f t="shared" si="4"/>
        <v>81.464261298898592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2956.44</v>
      </c>
      <c r="H40" s="66">
        <v>11149</v>
      </c>
      <c r="I40" s="66">
        <v>4149</v>
      </c>
      <c r="J40" s="66">
        <v>2482.6</v>
      </c>
      <c r="K40" s="66">
        <f t="shared" si="3"/>
        <v>83.972615713493255</v>
      </c>
      <c r="L40" s="66">
        <f t="shared" si="4"/>
        <v>59.836105085562785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302.07</v>
      </c>
      <c r="H41" s="66">
        <v>1000</v>
      </c>
      <c r="I41" s="66">
        <v>1000</v>
      </c>
      <c r="J41" s="66">
        <v>770.71</v>
      </c>
      <c r="K41" s="66">
        <f t="shared" si="3"/>
        <v>255.14284768431159</v>
      </c>
      <c r="L41" s="66">
        <f t="shared" si="4"/>
        <v>77.070999999999998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G43+G44+G45+G46+G47+G48+G49+G50+G51</f>
        <v>130487.07</v>
      </c>
      <c r="H42" s="65">
        <f>H43+H44+H45+H46+H47+H48+H49+H50+H51</f>
        <v>156408</v>
      </c>
      <c r="I42" s="65">
        <f>I43+I44+I45+I46+I47+I48+I49+I50+I51</f>
        <v>169519.7</v>
      </c>
      <c r="J42" s="65">
        <f>J43+J44+J45+J46+J47+J48+J49+J50+J51</f>
        <v>177834.96</v>
      </c>
      <c r="K42" s="65">
        <f t="shared" si="3"/>
        <v>136.28550323032005</v>
      </c>
      <c r="L42" s="65">
        <f t="shared" si="4"/>
        <v>104.90518801059699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12330.5</v>
      </c>
      <c r="H43" s="66">
        <v>19643</v>
      </c>
      <c r="I43" s="66">
        <v>18643</v>
      </c>
      <c r="J43" s="66">
        <v>15725.04</v>
      </c>
      <c r="K43" s="66">
        <f t="shared" si="3"/>
        <v>127.52962166984307</v>
      </c>
      <c r="L43" s="66">
        <f t="shared" si="4"/>
        <v>84.348227216649676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1171.3</v>
      </c>
      <c r="H44" s="66">
        <v>5309</v>
      </c>
      <c r="I44" s="66">
        <v>2309</v>
      </c>
      <c r="J44" s="66">
        <v>6.8</v>
      </c>
      <c r="K44" s="66">
        <f t="shared" si="3"/>
        <v>0.58055152394775034</v>
      </c>
      <c r="L44" s="66">
        <f t="shared" si="4"/>
        <v>0.29449978345604155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1566.79</v>
      </c>
      <c r="H45" s="66">
        <v>1327</v>
      </c>
      <c r="I45" s="66">
        <v>1927</v>
      </c>
      <c r="J45" s="66">
        <v>2690</v>
      </c>
      <c r="K45" s="66">
        <f t="shared" si="3"/>
        <v>171.68861174758584</v>
      </c>
      <c r="L45" s="66">
        <f t="shared" si="4"/>
        <v>139.59522573949144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928.67</v>
      </c>
      <c r="H46" s="66">
        <v>2389</v>
      </c>
      <c r="I46" s="66">
        <v>2389</v>
      </c>
      <c r="J46" s="66">
        <v>1075.71</v>
      </c>
      <c r="K46" s="66">
        <f t="shared" si="3"/>
        <v>115.83339614717823</v>
      </c>
      <c r="L46" s="66">
        <f t="shared" si="4"/>
        <v>45.027626622017578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3849</v>
      </c>
      <c r="H47" s="66">
        <v>5333</v>
      </c>
      <c r="I47" s="66">
        <v>5533</v>
      </c>
      <c r="J47" s="66">
        <v>4726.62</v>
      </c>
      <c r="K47" s="66">
        <f t="shared" si="3"/>
        <v>122.8012470771629</v>
      </c>
      <c r="L47" s="66">
        <f t="shared" si="4"/>
        <v>85.425989517440811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2767.59</v>
      </c>
      <c r="H48" s="66">
        <v>1434</v>
      </c>
      <c r="I48" s="66">
        <v>1434</v>
      </c>
      <c r="J48" s="66">
        <v>50</v>
      </c>
      <c r="K48" s="66">
        <f t="shared" si="3"/>
        <v>1.8066259814495644</v>
      </c>
      <c r="L48" s="66">
        <f t="shared" si="4"/>
        <v>3.4867503486750349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103415.58</v>
      </c>
      <c r="H49" s="66">
        <v>115000</v>
      </c>
      <c r="I49" s="66">
        <v>131311.70000000001</v>
      </c>
      <c r="J49" s="66">
        <v>149115.99</v>
      </c>
      <c r="K49" s="66">
        <f t="shared" si="3"/>
        <v>144.19103001694717</v>
      </c>
      <c r="L49" s="66">
        <f t="shared" si="4"/>
        <v>113.55879940629814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19.920000000000002</v>
      </c>
      <c r="H50" s="66">
        <v>40</v>
      </c>
      <c r="I50" s="66">
        <v>40</v>
      </c>
      <c r="J50" s="66">
        <v>19.920000000000002</v>
      </c>
      <c r="K50" s="66">
        <f t="shared" si="3"/>
        <v>99.999999999999986</v>
      </c>
      <c r="L50" s="66">
        <f t="shared" si="4"/>
        <v>49.8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4437.72</v>
      </c>
      <c r="H51" s="66">
        <v>5933</v>
      </c>
      <c r="I51" s="66">
        <v>5933</v>
      </c>
      <c r="J51" s="66">
        <v>4424.88</v>
      </c>
      <c r="K51" s="66">
        <f t="shared" si="3"/>
        <v>99.710662231956945</v>
      </c>
      <c r="L51" s="66">
        <f t="shared" si="4"/>
        <v>74.580819147143103</v>
      </c>
    </row>
    <row r="52" spans="2:12" x14ac:dyDescent="0.25">
      <c r="B52" s="65"/>
      <c r="C52" s="65"/>
      <c r="D52" s="65" t="s">
        <v>121</v>
      </c>
      <c r="E52" s="65"/>
      <c r="F52" s="65" t="s">
        <v>122</v>
      </c>
      <c r="G52" s="65">
        <f>G53</f>
        <v>1440.49</v>
      </c>
      <c r="H52" s="65">
        <f>H53</f>
        <v>1200</v>
      </c>
      <c r="I52" s="65">
        <f>I53</f>
        <v>1200</v>
      </c>
      <c r="J52" s="65">
        <f>J53</f>
        <v>246.16</v>
      </c>
      <c r="K52" s="65">
        <f t="shared" si="3"/>
        <v>17.08862956355129</v>
      </c>
      <c r="L52" s="65">
        <f t="shared" si="4"/>
        <v>20.513333333333332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1440.49</v>
      </c>
      <c r="H53" s="66">
        <v>1200</v>
      </c>
      <c r="I53" s="66">
        <v>1200</v>
      </c>
      <c r="J53" s="66">
        <v>246.16</v>
      </c>
      <c r="K53" s="66">
        <f t="shared" si="3"/>
        <v>17.08862956355129</v>
      </c>
      <c r="L53" s="66">
        <f t="shared" si="4"/>
        <v>20.513333333333332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G55+G56</f>
        <v>224.09</v>
      </c>
      <c r="H54" s="65">
        <f>H55+H56</f>
        <v>796</v>
      </c>
      <c r="I54" s="65">
        <f>I55+I56</f>
        <v>531</v>
      </c>
      <c r="J54" s="65">
        <f>J55+J56</f>
        <v>417.2</v>
      </c>
      <c r="K54" s="65">
        <f t="shared" si="3"/>
        <v>186.17519746530411</v>
      </c>
      <c r="L54" s="65">
        <f t="shared" si="4"/>
        <v>78.568738229755184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0</v>
      </c>
      <c r="H55" s="66">
        <v>265</v>
      </c>
      <c r="I55" s="66">
        <v>0</v>
      </c>
      <c r="J55" s="66">
        <v>0</v>
      </c>
      <c r="K55" s="66" t="e">
        <f t="shared" si="3"/>
        <v>#DIV/0!</v>
      </c>
      <c r="L55" s="66" t="e">
        <f t="shared" si="4"/>
        <v>#DIV/0!</v>
      </c>
    </row>
    <row r="56" spans="2:12" x14ac:dyDescent="0.25">
      <c r="B56" s="66"/>
      <c r="C56" s="66"/>
      <c r="D56" s="66"/>
      <c r="E56" s="66" t="s">
        <v>129</v>
      </c>
      <c r="F56" s="66" t="s">
        <v>126</v>
      </c>
      <c r="G56" s="66">
        <v>224.09</v>
      </c>
      <c r="H56" s="66">
        <v>531</v>
      </c>
      <c r="I56" s="66">
        <v>531</v>
      </c>
      <c r="J56" s="66">
        <v>417.2</v>
      </c>
      <c r="K56" s="66">
        <f t="shared" si="3"/>
        <v>186.17519746530411</v>
      </c>
      <c r="L56" s="66">
        <f t="shared" si="4"/>
        <v>78.568738229755184</v>
      </c>
    </row>
    <row r="57" spans="2:12" x14ac:dyDescent="0.25">
      <c r="B57" s="65"/>
      <c r="C57" s="65" t="s">
        <v>130</v>
      </c>
      <c r="D57" s="65"/>
      <c r="E57" s="65"/>
      <c r="F57" s="65" t="s">
        <v>131</v>
      </c>
      <c r="G57" s="65">
        <f>G58</f>
        <v>485</v>
      </c>
      <c r="H57" s="65">
        <f>H58</f>
        <v>647</v>
      </c>
      <c r="I57" s="65">
        <f>I58</f>
        <v>772</v>
      </c>
      <c r="J57" s="65">
        <f>J58</f>
        <v>735.74</v>
      </c>
      <c r="K57" s="65">
        <f t="shared" si="3"/>
        <v>151.69896907216494</v>
      </c>
      <c r="L57" s="65">
        <f t="shared" si="4"/>
        <v>95.303108808290162</v>
      </c>
    </row>
    <row r="58" spans="2:12" x14ac:dyDescent="0.25">
      <c r="B58" s="65"/>
      <c r="C58" s="65"/>
      <c r="D58" s="65" t="s">
        <v>132</v>
      </c>
      <c r="E58" s="65"/>
      <c r="F58" s="65" t="s">
        <v>133</v>
      </c>
      <c r="G58" s="65">
        <f>G59+G60</f>
        <v>485</v>
      </c>
      <c r="H58" s="65">
        <f>H59+H60</f>
        <v>647</v>
      </c>
      <c r="I58" s="65">
        <f>I59+I60</f>
        <v>772</v>
      </c>
      <c r="J58" s="65">
        <f>J59+J60</f>
        <v>735.74</v>
      </c>
      <c r="K58" s="65">
        <f t="shared" si="3"/>
        <v>151.69896907216494</v>
      </c>
      <c r="L58" s="65">
        <f t="shared" si="4"/>
        <v>95.303108808290162</v>
      </c>
    </row>
    <row r="59" spans="2:12" x14ac:dyDescent="0.25">
      <c r="B59" s="66"/>
      <c r="C59" s="66"/>
      <c r="D59" s="66"/>
      <c r="E59" s="66" t="s">
        <v>134</v>
      </c>
      <c r="F59" s="66" t="s">
        <v>135</v>
      </c>
      <c r="G59" s="66">
        <v>485</v>
      </c>
      <c r="H59" s="66">
        <v>597</v>
      </c>
      <c r="I59" s="66">
        <v>747</v>
      </c>
      <c r="J59" s="66">
        <v>735.74</v>
      </c>
      <c r="K59" s="66">
        <f t="shared" si="3"/>
        <v>151.69896907216494</v>
      </c>
      <c r="L59" s="66">
        <f t="shared" si="4"/>
        <v>98.492637215528788</v>
      </c>
    </row>
    <row r="60" spans="2:12" x14ac:dyDescent="0.25">
      <c r="B60" s="66"/>
      <c r="C60" s="66"/>
      <c r="D60" s="66"/>
      <c r="E60" s="66" t="s">
        <v>136</v>
      </c>
      <c r="F60" s="66" t="s">
        <v>137</v>
      </c>
      <c r="G60" s="66">
        <v>0</v>
      </c>
      <c r="H60" s="66">
        <v>50</v>
      </c>
      <c r="I60" s="66">
        <v>25</v>
      </c>
      <c r="J60" s="66">
        <v>0</v>
      </c>
      <c r="K60" s="66" t="e">
        <f t="shared" si="3"/>
        <v>#DIV/0!</v>
      </c>
      <c r="L60" s="66">
        <f t="shared" si="4"/>
        <v>0</v>
      </c>
    </row>
    <row r="61" spans="2:12" x14ac:dyDescent="0.25">
      <c r="B61" s="65" t="s">
        <v>138</v>
      </c>
      <c r="C61" s="65"/>
      <c r="D61" s="65"/>
      <c r="E61" s="65"/>
      <c r="F61" s="65" t="s">
        <v>139</v>
      </c>
      <c r="G61" s="65">
        <f t="shared" ref="G61:J63" si="5">G62</f>
        <v>176.09</v>
      </c>
      <c r="H61" s="65">
        <f t="shared" si="5"/>
        <v>265</v>
      </c>
      <c r="I61" s="65">
        <f t="shared" si="5"/>
        <v>65</v>
      </c>
      <c r="J61" s="65">
        <f t="shared" si="5"/>
        <v>0</v>
      </c>
      <c r="K61" s="65">
        <f t="shared" si="3"/>
        <v>0</v>
      </c>
      <c r="L61" s="65">
        <f t="shared" si="4"/>
        <v>0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 t="shared" si="5"/>
        <v>176.09</v>
      </c>
      <c r="H62" s="65">
        <f t="shared" si="5"/>
        <v>265</v>
      </c>
      <c r="I62" s="65">
        <f t="shared" si="5"/>
        <v>65</v>
      </c>
      <c r="J62" s="65">
        <f t="shared" si="5"/>
        <v>0</v>
      </c>
      <c r="K62" s="65">
        <f t="shared" si="3"/>
        <v>0</v>
      </c>
      <c r="L62" s="65">
        <f t="shared" si="4"/>
        <v>0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 t="shared" si="5"/>
        <v>176.09</v>
      </c>
      <c r="H63" s="65">
        <f t="shared" si="5"/>
        <v>265</v>
      </c>
      <c r="I63" s="65">
        <f t="shared" si="5"/>
        <v>65</v>
      </c>
      <c r="J63" s="65">
        <f t="shared" si="5"/>
        <v>0</v>
      </c>
      <c r="K63" s="65">
        <f t="shared" si="3"/>
        <v>0</v>
      </c>
      <c r="L63" s="65">
        <f t="shared" si="4"/>
        <v>0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176.09</v>
      </c>
      <c r="H64" s="66">
        <v>265</v>
      </c>
      <c r="I64" s="66">
        <v>65</v>
      </c>
      <c r="J64" s="66">
        <v>0</v>
      </c>
      <c r="K64" s="66">
        <f t="shared" si="3"/>
        <v>0</v>
      </c>
      <c r="L64" s="66">
        <f t="shared" si="4"/>
        <v>0</v>
      </c>
    </row>
    <row r="65" spans="2:12" x14ac:dyDescent="0.25">
      <c r="B65" s="65"/>
      <c r="C65" s="66"/>
      <c r="D65" s="67"/>
      <c r="E65" s="68"/>
      <c r="F65" s="8"/>
      <c r="G65" s="65"/>
      <c r="H65" s="65"/>
      <c r="I65" s="65"/>
      <c r="J65" s="65"/>
      <c r="K65" s="70"/>
      <c r="L65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774500.5</v>
      </c>
      <c r="D6" s="71">
        <f>D7+D9</f>
        <v>942957</v>
      </c>
      <c r="E6" s="71">
        <f>E7+E9</f>
        <v>1043878.7</v>
      </c>
      <c r="F6" s="71">
        <f>F7+F9</f>
        <v>1043615.93</v>
      </c>
      <c r="G6" s="72">
        <f t="shared" ref="G6:G15" si="0">(F6*100)/C6</f>
        <v>134.74696659330755</v>
      </c>
      <c r="H6" s="72">
        <f t="shared" ref="H6:H15" si="1">(F6*100)/E6</f>
        <v>99.974827535038315</v>
      </c>
    </row>
    <row r="7" spans="1:8" x14ac:dyDescent="0.25">
      <c r="A7"/>
      <c r="B7" s="8" t="s">
        <v>146</v>
      </c>
      <c r="C7" s="71">
        <f>C8</f>
        <v>774265.39</v>
      </c>
      <c r="D7" s="71">
        <f>D8</f>
        <v>942294</v>
      </c>
      <c r="E7" s="71">
        <f>E8</f>
        <v>1043515.7</v>
      </c>
      <c r="F7" s="71">
        <f>F8</f>
        <v>1043309.55</v>
      </c>
      <c r="G7" s="72">
        <f t="shared" si="0"/>
        <v>134.74831284916402</v>
      </c>
      <c r="H7" s="72">
        <f t="shared" si="1"/>
        <v>99.980244667138223</v>
      </c>
    </row>
    <row r="8" spans="1:8" x14ac:dyDescent="0.25">
      <c r="A8"/>
      <c r="B8" s="16" t="s">
        <v>147</v>
      </c>
      <c r="C8" s="73">
        <v>774265.39</v>
      </c>
      <c r="D8" s="73">
        <v>942294</v>
      </c>
      <c r="E8" s="73">
        <v>1043515.7</v>
      </c>
      <c r="F8" s="74">
        <v>1043309.55</v>
      </c>
      <c r="G8" s="70">
        <f t="shared" si="0"/>
        <v>134.74831284916402</v>
      </c>
      <c r="H8" s="70">
        <f t="shared" si="1"/>
        <v>99.980244667138223</v>
      </c>
    </row>
    <row r="9" spans="1:8" x14ac:dyDescent="0.25">
      <c r="A9"/>
      <c r="B9" s="8" t="s">
        <v>148</v>
      </c>
      <c r="C9" s="71">
        <f>C10</f>
        <v>235.11</v>
      </c>
      <c r="D9" s="71">
        <f>D10</f>
        <v>663</v>
      </c>
      <c r="E9" s="71">
        <f>E10</f>
        <v>363</v>
      </c>
      <c r="F9" s="71">
        <f>F10</f>
        <v>306.38</v>
      </c>
      <c r="G9" s="72">
        <f t="shared" si="0"/>
        <v>130.31347029050232</v>
      </c>
      <c r="H9" s="72">
        <f t="shared" si="1"/>
        <v>84.40220385674931</v>
      </c>
    </row>
    <row r="10" spans="1:8" x14ac:dyDescent="0.25">
      <c r="A10"/>
      <c r="B10" s="16" t="s">
        <v>149</v>
      </c>
      <c r="C10" s="73">
        <v>235.11</v>
      </c>
      <c r="D10" s="73">
        <v>663</v>
      </c>
      <c r="E10" s="73">
        <v>363</v>
      </c>
      <c r="F10" s="74">
        <v>306.38</v>
      </c>
      <c r="G10" s="70">
        <f t="shared" si="0"/>
        <v>130.31347029050232</v>
      </c>
      <c r="H10" s="70">
        <f t="shared" si="1"/>
        <v>84.40220385674931</v>
      </c>
    </row>
    <row r="11" spans="1:8" x14ac:dyDescent="0.25">
      <c r="B11" s="8" t="s">
        <v>32</v>
      </c>
      <c r="C11" s="75">
        <f>C12+C14</f>
        <v>774500.5</v>
      </c>
      <c r="D11" s="75">
        <f>D12+D14</f>
        <v>942957</v>
      </c>
      <c r="E11" s="75">
        <f>E12+E14</f>
        <v>1043878.7</v>
      </c>
      <c r="F11" s="75">
        <f>F12+F14</f>
        <v>1043614.24</v>
      </c>
      <c r="G11" s="72">
        <f t="shared" si="0"/>
        <v>134.74674838815469</v>
      </c>
      <c r="H11" s="72">
        <f t="shared" si="1"/>
        <v>99.974665638833329</v>
      </c>
    </row>
    <row r="12" spans="1:8" x14ac:dyDescent="0.25">
      <c r="A12"/>
      <c r="B12" s="8" t="s">
        <v>146</v>
      </c>
      <c r="C12" s="75">
        <f>C13</f>
        <v>774265.39</v>
      </c>
      <c r="D12" s="75">
        <f>D13</f>
        <v>942294</v>
      </c>
      <c r="E12" s="75">
        <f>E13</f>
        <v>1043515.7</v>
      </c>
      <c r="F12" s="75">
        <f>F13</f>
        <v>1043309.55</v>
      </c>
      <c r="G12" s="72">
        <f t="shared" si="0"/>
        <v>134.74831284916402</v>
      </c>
      <c r="H12" s="72">
        <f t="shared" si="1"/>
        <v>99.980244667138223</v>
      </c>
    </row>
    <row r="13" spans="1:8" x14ac:dyDescent="0.25">
      <c r="A13"/>
      <c r="B13" s="16" t="s">
        <v>147</v>
      </c>
      <c r="C13" s="73">
        <v>774265.39</v>
      </c>
      <c r="D13" s="73">
        <v>942294</v>
      </c>
      <c r="E13" s="76">
        <v>1043515.7</v>
      </c>
      <c r="F13" s="74">
        <v>1043309.55</v>
      </c>
      <c r="G13" s="70">
        <f t="shared" si="0"/>
        <v>134.74831284916402</v>
      </c>
      <c r="H13" s="70">
        <f t="shared" si="1"/>
        <v>99.980244667138223</v>
      </c>
    </row>
    <row r="14" spans="1:8" x14ac:dyDescent="0.25">
      <c r="A14"/>
      <c r="B14" s="8" t="s">
        <v>148</v>
      </c>
      <c r="C14" s="75">
        <f>C15</f>
        <v>235.11</v>
      </c>
      <c r="D14" s="75">
        <f>D15</f>
        <v>663</v>
      </c>
      <c r="E14" s="75">
        <f>E15</f>
        <v>363</v>
      </c>
      <c r="F14" s="75">
        <f>F15</f>
        <v>304.69</v>
      </c>
      <c r="G14" s="72">
        <f t="shared" si="0"/>
        <v>129.59465781974393</v>
      </c>
      <c r="H14" s="72">
        <f t="shared" si="1"/>
        <v>83.936639118457293</v>
      </c>
    </row>
    <row r="15" spans="1:8" x14ac:dyDescent="0.25">
      <c r="A15"/>
      <c r="B15" s="16" t="s">
        <v>149</v>
      </c>
      <c r="C15" s="73">
        <v>235.11</v>
      </c>
      <c r="D15" s="73">
        <v>663</v>
      </c>
      <c r="E15" s="76">
        <v>363</v>
      </c>
      <c r="F15" s="74">
        <v>304.69</v>
      </c>
      <c r="G15" s="70">
        <f t="shared" si="0"/>
        <v>129.59465781974393</v>
      </c>
      <c r="H15" s="70">
        <f t="shared" si="1"/>
        <v>83.936639118457293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774500.5</v>
      </c>
      <c r="D6" s="75">
        <f t="shared" si="0"/>
        <v>942957</v>
      </c>
      <c r="E6" s="75">
        <f t="shared" si="0"/>
        <v>1043878.7</v>
      </c>
      <c r="F6" s="75">
        <f t="shared" si="0"/>
        <v>1043614.24</v>
      </c>
      <c r="G6" s="70">
        <f>(F6*100)/C6</f>
        <v>134.74674838815469</v>
      </c>
      <c r="H6" s="70">
        <f>(F6*100)/E6</f>
        <v>99.974665638833329</v>
      </c>
    </row>
    <row r="7" spans="2:8" x14ac:dyDescent="0.25">
      <c r="B7" s="8" t="s">
        <v>150</v>
      </c>
      <c r="C7" s="75">
        <f t="shared" si="0"/>
        <v>774500.5</v>
      </c>
      <c r="D7" s="75">
        <f t="shared" si="0"/>
        <v>942957</v>
      </c>
      <c r="E7" s="75">
        <f t="shared" si="0"/>
        <v>1043878.7</v>
      </c>
      <c r="F7" s="75">
        <f t="shared" si="0"/>
        <v>1043614.24</v>
      </c>
      <c r="G7" s="70">
        <f>(F7*100)/C7</f>
        <v>134.74674838815469</v>
      </c>
      <c r="H7" s="70">
        <f>(F7*100)/E7</f>
        <v>99.974665638833329</v>
      </c>
    </row>
    <row r="8" spans="2:8" x14ac:dyDescent="0.25">
      <c r="B8" s="11" t="s">
        <v>151</v>
      </c>
      <c r="C8" s="73">
        <v>774500.5</v>
      </c>
      <c r="D8" s="73">
        <v>942957</v>
      </c>
      <c r="E8" s="73">
        <v>1043878.7</v>
      </c>
      <c r="F8" s="74">
        <v>1043614.24</v>
      </c>
      <c r="G8" s="70">
        <f>(F8*100)/C8</f>
        <v>134.74674838815469</v>
      </c>
      <c r="H8" s="70">
        <f>(F8*100)/E8</f>
        <v>99.974665638833329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4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152</v>
      </c>
      <c r="C1" s="39"/>
    </row>
    <row r="2" spans="1:6" ht="15" customHeight="1" x14ac:dyDescent="0.2">
      <c r="A2" s="41" t="s">
        <v>34</v>
      </c>
      <c r="B2" s="42" t="s">
        <v>153</v>
      </c>
      <c r="C2" s="39"/>
    </row>
    <row r="3" spans="1:6" s="39" customFormat="1" ht="43.5" customHeight="1" x14ac:dyDescent="0.2">
      <c r="A3" s="43" t="s">
        <v>35</v>
      </c>
      <c r="B3" s="37" t="s">
        <v>154</v>
      </c>
    </row>
    <row r="4" spans="1:6" s="39" customFormat="1" x14ac:dyDescent="0.2">
      <c r="A4" s="43" t="s">
        <v>36</v>
      </c>
      <c r="B4" s="44" t="s">
        <v>155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156</v>
      </c>
      <c r="B7" s="46"/>
      <c r="C7" s="77">
        <f>C11</f>
        <v>942294</v>
      </c>
      <c r="D7" s="77">
        <f>D11</f>
        <v>1043515.7</v>
      </c>
      <c r="E7" s="77">
        <f>E11</f>
        <v>1043309.5499999998</v>
      </c>
      <c r="F7" s="77">
        <f>(E7*100)/D7</f>
        <v>99.980244667138223</v>
      </c>
    </row>
    <row r="8" spans="1:6" x14ac:dyDescent="0.2">
      <c r="A8" s="47" t="s">
        <v>68</v>
      </c>
      <c r="B8" s="46"/>
      <c r="C8" s="77">
        <f>C54</f>
        <v>663</v>
      </c>
      <c r="D8" s="77">
        <f>D54</f>
        <v>363</v>
      </c>
      <c r="E8" s="77">
        <f>E54</f>
        <v>304.69</v>
      </c>
      <c r="F8" s="77">
        <f>(E8*100)/D8</f>
        <v>83.936639118457293</v>
      </c>
    </row>
    <row r="9" spans="1:6" s="57" customFormat="1" x14ac:dyDescent="0.2"/>
    <row r="10" spans="1:6" ht="38.25" x14ac:dyDescent="0.2">
      <c r="A10" s="47" t="s">
        <v>157</v>
      </c>
      <c r="B10" s="47" t="s">
        <v>158</v>
      </c>
      <c r="C10" s="47" t="s">
        <v>43</v>
      </c>
      <c r="D10" s="47" t="s">
        <v>159</v>
      </c>
      <c r="E10" s="47" t="s">
        <v>160</v>
      </c>
      <c r="F10" s="47" t="s">
        <v>161</v>
      </c>
    </row>
    <row r="11" spans="1:6" x14ac:dyDescent="0.2">
      <c r="A11" s="48" t="s">
        <v>156</v>
      </c>
      <c r="B11" s="48" t="s">
        <v>162</v>
      </c>
      <c r="C11" s="78">
        <f>C12</f>
        <v>942294</v>
      </c>
      <c r="D11" s="78">
        <f>D12</f>
        <v>1043515.7</v>
      </c>
      <c r="E11" s="78">
        <f>E12</f>
        <v>1043309.5499999998</v>
      </c>
      <c r="F11" s="79">
        <f>(E11*100)/D11</f>
        <v>99.980244667138223</v>
      </c>
    </row>
    <row r="12" spans="1:6" x14ac:dyDescent="0.2">
      <c r="A12" s="49" t="s">
        <v>66</v>
      </c>
      <c r="B12" s="50" t="s">
        <v>67</v>
      </c>
      <c r="C12" s="80">
        <f>C13+C21+C45</f>
        <v>942294</v>
      </c>
      <c r="D12" s="80">
        <f>D13+D21+D45</f>
        <v>1043515.7</v>
      </c>
      <c r="E12" s="80">
        <f>E13+E21+E45</f>
        <v>1043309.5499999998</v>
      </c>
      <c r="F12" s="81">
        <f>(E12*100)/D12</f>
        <v>99.980244667138223</v>
      </c>
    </row>
    <row r="13" spans="1:6" x14ac:dyDescent="0.2">
      <c r="A13" s="51" t="s">
        <v>68</v>
      </c>
      <c r="B13" s="52" t="s">
        <v>69</v>
      </c>
      <c r="C13" s="82">
        <f>C14+C17+C19</f>
        <v>728040</v>
      </c>
      <c r="D13" s="82">
        <f>D14+D17+D19</f>
        <v>829190</v>
      </c>
      <c r="E13" s="82">
        <f>E14+E17+E19</f>
        <v>829020.10999999987</v>
      </c>
      <c r="F13" s="81">
        <f>(E13*100)/D13</f>
        <v>99.979511330334418</v>
      </c>
    </row>
    <row r="14" spans="1:6" x14ac:dyDescent="0.2">
      <c r="A14" s="53" t="s">
        <v>70</v>
      </c>
      <c r="B14" s="54" t="s">
        <v>71</v>
      </c>
      <c r="C14" s="83">
        <f>C15+C16</f>
        <v>609050</v>
      </c>
      <c r="D14" s="83">
        <f>D15+D16</f>
        <v>690950</v>
      </c>
      <c r="E14" s="83">
        <f>E15+E16</f>
        <v>690937.15999999992</v>
      </c>
      <c r="F14" s="83">
        <f>(E14*100)/D14</f>
        <v>99.998141688978947</v>
      </c>
    </row>
    <row r="15" spans="1:6" x14ac:dyDescent="0.2">
      <c r="A15" s="55" t="s">
        <v>72</v>
      </c>
      <c r="B15" s="56" t="s">
        <v>73</v>
      </c>
      <c r="C15" s="84">
        <v>607250</v>
      </c>
      <c r="D15" s="84">
        <v>687680</v>
      </c>
      <c r="E15" s="84">
        <v>687668.69</v>
      </c>
      <c r="F15" s="84"/>
    </row>
    <row r="16" spans="1:6" x14ac:dyDescent="0.2">
      <c r="A16" s="55" t="s">
        <v>74</v>
      </c>
      <c r="B16" s="56" t="s">
        <v>75</v>
      </c>
      <c r="C16" s="84">
        <v>1800</v>
      </c>
      <c r="D16" s="84">
        <v>3270</v>
      </c>
      <c r="E16" s="84">
        <v>3268.47</v>
      </c>
      <c r="F16" s="84"/>
    </row>
    <row r="17" spans="1:6" x14ac:dyDescent="0.2">
      <c r="A17" s="53" t="s">
        <v>76</v>
      </c>
      <c r="B17" s="54" t="s">
        <v>77</v>
      </c>
      <c r="C17" s="83">
        <f>C18</f>
        <v>21170</v>
      </c>
      <c r="D17" s="83">
        <f>D18</f>
        <v>24170</v>
      </c>
      <c r="E17" s="83">
        <f>E18</f>
        <v>24078.22</v>
      </c>
      <c r="F17" s="83">
        <f>(E17*100)/D17</f>
        <v>99.620273065784033</v>
      </c>
    </row>
    <row r="18" spans="1:6" x14ac:dyDescent="0.2">
      <c r="A18" s="55" t="s">
        <v>78</v>
      </c>
      <c r="B18" s="56" t="s">
        <v>77</v>
      </c>
      <c r="C18" s="84">
        <v>21170</v>
      </c>
      <c r="D18" s="84">
        <v>24170</v>
      </c>
      <c r="E18" s="84">
        <v>24078.22</v>
      </c>
      <c r="F18" s="84"/>
    </row>
    <row r="19" spans="1:6" x14ac:dyDescent="0.2">
      <c r="A19" s="53" t="s">
        <v>79</v>
      </c>
      <c r="B19" s="54" t="s">
        <v>80</v>
      </c>
      <c r="C19" s="83">
        <f>C20</f>
        <v>97820</v>
      </c>
      <c r="D19" s="83">
        <f>D20</f>
        <v>114070</v>
      </c>
      <c r="E19" s="83">
        <f>E20</f>
        <v>114004.73</v>
      </c>
      <c r="F19" s="83">
        <f>(E19*100)/D19</f>
        <v>99.942780748663097</v>
      </c>
    </row>
    <row r="20" spans="1:6" x14ac:dyDescent="0.2">
      <c r="A20" s="55" t="s">
        <v>81</v>
      </c>
      <c r="B20" s="56" t="s">
        <v>82</v>
      </c>
      <c r="C20" s="84">
        <v>97820</v>
      </c>
      <c r="D20" s="84">
        <v>114070</v>
      </c>
      <c r="E20" s="84">
        <v>114004.73</v>
      </c>
      <c r="F20" s="84"/>
    </row>
    <row r="21" spans="1:6" x14ac:dyDescent="0.2">
      <c r="A21" s="51" t="s">
        <v>83</v>
      </c>
      <c r="B21" s="52" t="s">
        <v>84</v>
      </c>
      <c r="C21" s="82">
        <f>C22+C26+C30+C40+C42</f>
        <v>213607</v>
      </c>
      <c r="D21" s="82">
        <f>D22+D26+D30+D40+D42</f>
        <v>213553.7</v>
      </c>
      <c r="E21" s="82">
        <f>E22+E26+E30+E40+E42</f>
        <v>213553.7</v>
      </c>
      <c r="F21" s="81">
        <f>(E21*100)/D21</f>
        <v>100</v>
      </c>
    </row>
    <row r="22" spans="1:6" x14ac:dyDescent="0.2">
      <c r="A22" s="53" t="s">
        <v>85</v>
      </c>
      <c r="B22" s="54" t="s">
        <v>86</v>
      </c>
      <c r="C22" s="83">
        <f>C23+C24+C25</f>
        <v>25187</v>
      </c>
      <c r="D22" s="83">
        <f>D23+D24+D25</f>
        <v>24287</v>
      </c>
      <c r="E22" s="83">
        <f>E23+E24+E25</f>
        <v>21381.99</v>
      </c>
      <c r="F22" s="83">
        <f>(E22*100)/D22</f>
        <v>88.038827356198794</v>
      </c>
    </row>
    <row r="23" spans="1:6" x14ac:dyDescent="0.2">
      <c r="A23" s="55" t="s">
        <v>87</v>
      </c>
      <c r="B23" s="56" t="s">
        <v>88</v>
      </c>
      <c r="C23" s="84">
        <v>10123</v>
      </c>
      <c r="D23" s="84">
        <v>10123</v>
      </c>
      <c r="E23" s="84">
        <v>7926.2</v>
      </c>
      <c r="F23" s="84"/>
    </row>
    <row r="24" spans="1:6" ht="25.5" x14ac:dyDescent="0.2">
      <c r="A24" s="55" t="s">
        <v>89</v>
      </c>
      <c r="B24" s="56" t="s">
        <v>90</v>
      </c>
      <c r="C24" s="84">
        <v>14400</v>
      </c>
      <c r="D24" s="84">
        <v>13400</v>
      </c>
      <c r="E24" s="84">
        <v>12428.79</v>
      </c>
      <c r="F24" s="84"/>
    </row>
    <row r="25" spans="1:6" x14ac:dyDescent="0.2">
      <c r="A25" s="55" t="s">
        <v>91</v>
      </c>
      <c r="B25" s="56" t="s">
        <v>92</v>
      </c>
      <c r="C25" s="84">
        <v>664</v>
      </c>
      <c r="D25" s="84">
        <v>764</v>
      </c>
      <c r="E25" s="84">
        <v>1027</v>
      </c>
      <c r="F25" s="84"/>
    </row>
    <row r="26" spans="1:6" x14ac:dyDescent="0.2">
      <c r="A26" s="53" t="s">
        <v>93</v>
      </c>
      <c r="B26" s="54" t="s">
        <v>94</v>
      </c>
      <c r="C26" s="83">
        <f>C27+C28+C29</f>
        <v>30149</v>
      </c>
      <c r="D26" s="83">
        <f>D27+D28+D29</f>
        <v>18149</v>
      </c>
      <c r="E26" s="83">
        <f>E27+E28+E29</f>
        <v>13673.39</v>
      </c>
      <c r="F26" s="83">
        <f>(E26*100)/D26</f>
        <v>75.339633037632922</v>
      </c>
    </row>
    <row r="27" spans="1:6" x14ac:dyDescent="0.2">
      <c r="A27" s="55" t="s">
        <v>95</v>
      </c>
      <c r="B27" s="56" t="s">
        <v>96</v>
      </c>
      <c r="C27" s="84">
        <v>18000</v>
      </c>
      <c r="D27" s="84">
        <v>13000</v>
      </c>
      <c r="E27" s="84">
        <v>10420.08</v>
      </c>
      <c r="F27" s="84"/>
    </row>
    <row r="28" spans="1:6" x14ac:dyDescent="0.2">
      <c r="A28" s="55" t="s">
        <v>97</v>
      </c>
      <c r="B28" s="56" t="s">
        <v>98</v>
      </c>
      <c r="C28" s="84">
        <v>11149</v>
      </c>
      <c r="D28" s="84">
        <v>4149</v>
      </c>
      <c r="E28" s="84">
        <v>2482.6</v>
      </c>
      <c r="F28" s="84"/>
    </row>
    <row r="29" spans="1:6" x14ac:dyDescent="0.2">
      <c r="A29" s="55" t="s">
        <v>99</v>
      </c>
      <c r="B29" s="56" t="s">
        <v>100</v>
      </c>
      <c r="C29" s="84">
        <v>1000</v>
      </c>
      <c r="D29" s="84">
        <v>1000</v>
      </c>
      <c r="E29" s="84">
        <v>770.71</v>
      </c>
      <c r="F29" s="84"/>
    </row>
    <row r="30" spans="1:6" x14ac:dyDescent="0.2">
      <c r="A30" s="53" t="s">
        <v>101</v>
      </c>
      <c r="B30" s="54" t="s">
        <v>102</v>
      </c>
      <c r="C30" s="83">
        <f>C31+C32+C33+C34+C35+C36+C37+C38+C39</f>
        <v>156275</v>
      </c>
      <c r="D30" s="83">
        <f>D31+D32+D33+D34+D35+D36+D37+D38+D39</f>
        <v>169386.7</v>
      </c>
      <c r="E30" s="83">
        <f>E31+E32+E33+E34+E35+E36+E37+E38+E39</f>
        <v>177834.96</v>
      </c>
      <c r="F30" s="83">
        <f>(E30*100)/D30</f>
        <v>104.98755805503029</v>
      </c>
    </row>
    <row r="31" spans="1:6" x14ac:dyDescent="0.2">
      <c r="A31" s="55" t="s">
        <v>103</v>
      </c>
      <c r="B31" s="56" t="s">
        <v>104</v>
      </c>
      <c r="C31" s="84">
        <v>19643</v>
      </c>
      <c r="D31" s="84">
        <v>18643</v>
      </c>
      <c r="E31" s="84">
        <v>15725.04</v>
      </c>
      <c r="F31" s="84"/>
    </row>
    <row r="32" spans="1:6" x14ac:dyDescent="0.2">
      <c r="A32" s="55" t="s">
        <v>105</v>
      </c>
      <c r="B32" s="56" t="s">
        <v>106</v>
      </c>
      <c r="C32" s="84">
        <v>5309</v>
      </c>
      <c r="D32" s="84">
        <v>2309</v>
      </c>
      <c r="E32" s="84">
        <v>6.8</v>
      </c>
      <c r="F32" s="84"/>
    </row>
    <row r="33" spans="1:6" x14ac:dyDescent="0.2">
      <c r="A33" s="55" t="s">
        <v>107</v>
      </c>
      <c r="B33" s="56" t="s">
        <v>108</v>
      </c>
      <c r="C33" s="84">
        <v>1327</v>
      </c>
      <c r="D33" s="84">
        <v>1927</v>
      </c>
      <c r="E33" s="84">
        <v>2690</v>
      </c>
      <c r="F33" s="84"/>
    </row>
    <row r="34" spans="1:6" x14ac:dyDescent="0.2">
      <c r="A34" s="55" t="s">
        <v>109</v>
      </c>
      <c r="B34" s="56" t="s">
        <v>110</v>
      </c>
      <c r="C34" s="84">
        <v>2389</v>
      </c>
      <c r="D34" s="84">
        <v>2389</v>
      </c>
      <c r="E34" s="84">
        <v>1075.71</v>
      </c>
      <c r="F34" s="84"/>
    </row>
    <row r="35" spans="1:6" x14ac:dyDescent="0.2">
      <c r="A35" s="55" t="s">
        <v>111</v>
      </c>
      <c r="B35" s="56" t="s">
        <v>112</v>
      </c>
      <c r="C35" s="84">
        <v>5200</v>
      </c>
      <c r="D35" s="84">
        <v>5400</v>
      </c>
      <c r="E35" s="84">
        <v>4726.62</v>
      </c>
      <c r="F35" s="84"/>
    </row>
    <row r="36" spans="1:6" x14ac:dyDescent="0.2">
      <c r="A36" s="55" t="s">
        <v>113</v>
      </c>
      <c r="B36" s="56" t="s">
        <v>114</v>
      </c>
      <c r="C36" s="84">
        <v>1434</v>
      </c>
      <c r="D36" s="84">
        <v>1434</v>
      </c>
      <c r="E36" s="84">
        <v>50</v>
      </c>
      <c r="F36" s="84"/>
    </row>
    <row r="37" spans="1:6" x14ac:dyDescent="0.2">
      <c r="A37" s="55" t="s">
        <v>115</v>
      </c>
      <c r="B37" s="56" t="s">
        <v>116</v>
      </c>
      <c r="C37" s="84">
        <v>115000</v>
      </c>
      <c r="D37" s="84">
        <v>131311.70000000001</v>
      </c>
      <c r="E37" s="84">
        <v>149115.99</v>
      </c>
      <c r="F37" s="84"/>
    </row>
    <row r="38" spans="1:6" x14ac:dyDescent="0.2">
      <c r="A38" s="55" t="s">
        <v>117</v>
      </c>
      <c r="B38" s="56" t="s">
        <v>118</v>
      </c>
      <c r="C38" s="84">
        <v>40</v>
      </c>
      <c r="D38" s="84">
        <v>40</v>
      </c>
      <c r="E38" s="84">
        <v>19.920000000000002</v>
      </c>
      <c r="F38" s="84"/>
    </row>
    <row r="39" spans="1:6" x14ac:dyDescent="0.2">
      <c r="A39" s="55" t="s">
        <v>119</v>
      </c>
      <c r="B39" s="56" t="s">
        <v>120</v>
      </c>
      <c r="C39" s="84">
        <v>5933</v>
      </c>
      <c r="D39" s="84">
        <v>5933</v>
      </c>
      <c r="E39" s="84">
        <v>4424.88</v>
      </c>
      <c r="F39" s="84"/>
    </row>
    <row r="40" spans="1:6" x14ac:dyDescent="0.2">
      <c r="A40" s="53" t="s">
        <v>121</v>
      </c>
      <c r="B40" s="54" t="s">
        <v>122</v>
      </c>
      <c r="C40" s="83">
        <f>C41</f>
        <v>1200</v>
      </c>
      <c r="D40" s="83">
        <f>D41</f>
        <v>1200</v>
      </c>
      <c r="E40" s="83">
        <f>E41</f>
        <v>246.16</v>
      </c>
      <c r="F40" s="83">
        <f>(E40*100)/D40</f>
        <v>20.513333333333332</v>
      </c>
    </row>
    <row r="41" spans="1:6" ht="25.5" x14ac:dyDescent="0.2">
      <c r="A41" s="55" t="s">
        <v>123</v>
      </c>
      <c r="B41" s="56" t="s">
        <v>124</v>
      </c>
      <c r="C41" s="84">
        <v>1200</v>
      </c>
      <c r="D41" s="84">
        <v>1200</v>
      </c>
      <c r="E41" s="84">
        <v>246.16</v>
      </c>
      <c r="F41" s="84"/>
    </row>
    <row r="42" spans="1:6" x14ac:dyDescent="0.2">
      <c r="A42" s="53" t="s">
        <v>125</v>
      </c>
      <c r="B42" s="54" t="s">
        <v>126</v>
      </c>
      <c r="C42" s="83">
        <f>C43+C44</f>
        <v>796</v>
      </c>
      <c r="D42" s="83">
        <f>D43+D44</f>
        <v>531</v>
      </c>
      <c r="E42" s="83">
        <f>E43+E44</f>
        <v>417.2</v>
      </c>
      <c r="F42" s="83">
        <f>(E42*100)/D42</f>
        <v>78.568738229755184</v>
      </c>
    </row>
    <row r="43" spans="1:6" x14ac:dyDescent="0.2">
      <c r="A43" s="55" t="s">
        <v>127</v>
      </c>
      <c r="B43" s="56" t="s">
        <v>128</v>
      </c>
      <c r="C43" s="84">
        <v>265</v>
      </c>
      <c r="D43" s="84">
        <v>0</v>
      </c>
      <c r="E43" s="84">
        <v>0</v>
      </c>
      <c r="F43" s="84"/>
    </row>
    <row r="44" spans="1:6" x14ac:dyDescent="0.2">
      <c r="A44" s="55" t="s">
        <v>129</v>
      </c>
      <c r="B44" s="56" t="s">
        <v>126</v>
      </c>
      <c r="C44" s="84">
        <v>531</v>
      </c>
      <c r="D44" s="84">
        <v>531</v>
      </c>
      <c r="E44" s="84">
        <v>417.2</v>
      </c>
      <c r="F44" s="84"/>
    </row>
    <row r="45" spans="1:6" x14ac:dyDescent="0.2">
      <c r="A45" s="51" t="s">
        <v>130</v>
      </c>
      <c r="B45" s="52" t="s">
        <v>131</v>
      </c>
      <c r="C45" s="82">
        <f>C46</f>
        <v>647</v>
      </c>
      <c r="D45" s="82">
        <f>D46</f>
        <v>772</v>
      </c>
      <c r="E45" s="82">
        <f>E46</f>
        <v>735.74</v>
      </c>
      <c r="F45" s="81">
        <f>(E45*100)/D45</f>
        <v>95.303108808290162</v>
      </c>
    </row>
    <row r="46" spans="1:6" x14ac:dyDescent="0.2">
      <c r="A46" s="53" t="s">
        <v>132</v>
      </c>
      <c r="B46" s="54" t="s">
        <v>133</v>
      </c>
      <c r="C46" s="83">
        <f>C47+C48</f>
        <v>647</v>
      </c>
      <c r="D46" s="83">
        <f>D47+D48</f>
        <v>772</v>
      </c>
      <c r="E46" s="83">
        <f>E47+E48</f>
        <v>735.74</v>
      </c>
      <c r="F46" s="83">
        <f>(E46*100)/D46</f>
        <v>95.303108808290162</v>
      </c>
    </row>
    <row r="47" spans="1:6" x14ac:dyDescent="0.2">
      <c r="A47" s="55" t="s">
        <v>134</v>
      </c>
      <c r="B47" s="56" t="s">
        <v>135</v>
      </c>
      <c r="C47" s="84">
        <v>597</v>
      </c>
      <c r="D47" s="84">
        <v>747</v>
      </c>
      <c r="E47" s="84">
        <v>735.74</v>
      </c>
      <c r="F47" s="84"/>
    </row>
    <row r="48" spans="1:6" x14ac:dyDescent="0.2">
      <c r="A48" s="55" t="s">
        <v>136</v>
      </c>
      <c r="B48" s="56" t="s">
        <v>137</v>
      </c>
      <c r="C48" s="84">
        <v>50</v>
      </c>
      <c r="D48" s="84">
        <v>25</v>
      </c>
      <c r="E48" s="84">
        <v>0</v>
      </c>
      <c r="F48" s="84"/>
    </row>
    <row r="49" spans="1:6" x14ac:dyDescent="0.2">
      <c r="A49" s="49" t="s">
        <v>50</v>
      </c>
      <c r="B49" s="50" t="s">
        <v>51</v>
      </c>
      <c r="C49" s="80">
        <f t="shared" ref="C49:E50" si="0">C50</f>
        <v>942294</v>
      </c>
      <c r="D49" s="80">
        <f t="shared" si="0"/>
        <v>1043515.7</v>
      </c>
      <c r="E49" s="80">
        <f t="shared" si="0"/>
        <v>1043309.55</v>
      </c>
      <c r="F49" s="81">
        <f>(E49*100)/D49</f>
        <v>99.980244667138223</v>
      </c>
    </row>
    <row r="50" spans="1:6" x14ac:dyDescent="0.2">
      <c r="A50" s="51" t="s">
        <v>58</v>
      </c>
      <c r="B50" s="52" t="s">
        <v>59</v>
      </c>
      <c r="C50" s="82">
        <f t="shared" si="0"/>
        <v>942294</v>
      </c>
      <c r="D50" s="82">
        <f t="shared" si="0"/>
        <v>1043515.7</v>
      </c>
      <c r="E50" s="82">
        <f t="shared" si="0"/>
        <v>1043309.55</v>
      </c>
      <c r="F50" s="81">
        <f>(E50*100)/D50</f>
        <v>99.980244667138223</v>
      </c>
    </row>
    <row r="51" spans="1:6" ht="25.5" x14ac:dyDescent="0.2">
      <c r="A51" s="53" t="s">
        <v>60</v>
      </c>
      <c r="B51" s="54" t="s">
        <v>61</v>
      </c>
      <c r="C51" s="83">
        <f>C52+C53</f>
        <v>942294</v>
      </c>
      <c r="D51" s="83">
        <f>D52+D53</f>
        <v>1043515.7</v>
      </c>
      <c r="E51" s="83">
        <f>E52+E53</f>
        <v>1043309.55</v>
      </c>
      <c r="F51" s="83">
        <f>(E51*100)/D51</f>
        <v>99.980244667138223</v>
      </c>
    </row>
    <row r="52" spans="1:6" x14ac:dyDescent="0.2">
      <c r="A52" s="55" t="s">
        <v>62</v>
      </c>
      <c r="B52" s="56" t="s">
        <v>63</v>
      </c>
      <c r="C52" s="84">
        <v>942294</v>
      </c>
      <c r="D52" s="84">
        <v>1043515.7</v>
      </c>
      <c r="E52" s="84">
        <v>1043309.55</v>
      </c>
      <c r="F52" s="84"/>
    </row>
    <row r="53" spans="1:6" ht="25.5" x14ac:dyDescent="0.2">
      <c r="A53" s="55" t="s">
        <v>64</v>
      </c>
      <c r="B53" s="56" t="s">
        <v>65</v>
      </c>
      <c r="C53" s="84">
        <v>0</v>
      </c>
      <c r="D53" s="84">
        <v>0</v>
      </c>
      <c r="E53" s="84">
        <v>0</v>
      </c>
      <c r="F53" s="84"/>
    </row>
    <row r="54" spans="1:6" x14ac:dyDescent="0.2">
      <c r="A54" s="48" t="s">
        <v>68</v>
      </c>
      <c r="B54" s="48" t="s">
        <v>163</v>
      </c>
      <c r="C54" s="78">
        <f>C55+C61</f>
        <v>663</v>
      </c>
      <c r="D54" s="78">
        <f>D55+D61</f>
        <v>363</v>
      </c>
      <c r="E54" s="78">
        <f>E55+E61</f>
        <v>304.69</v>
      </c>
      <c r="F54" s="79">
        <f>(E54*100)/D54</f>
        <v>83.936639118457293</v>
      </c>
    </row>
    <row r="55" spans="1:6" x14ac:dyDescent="0.2">
      <c r="A55" s="49" t="s">
        <v>66</v>
      </c>
      <c r="B55" s="50" t="s">
        <v>67</v>
      </c>
      <c r="C55" s="80">
        <f>C56</f>
        <v>398</v>
      </c>
      <c r="D55" s="80">
        <f>D56</f>
        <v>298</v>
      </c>
      <c r="E55" s="80">
        <f>E56</f>
        <v>304.69</v>
      </c>
      <c r="F55" s="81">
        <f>(E55*100)/D55</f>
        <v>102.24496644295301</v>
      </c>
    </row>
    <row r="56" spans="1:6" x14ac:dyDescent="0.2">
      <c r="A56" s="51" t="s">
        <v>83</v>
      </c>
      <c r="B56" s="52" t="s">
        <v>84</v>
      </c>
      <c r="C56" s="82">
        <f>C57+C59</f>
        <v>398</v>
      </c>
      <c r="D56" s="82">
        <f>D57+D59</f>
        <v>298</v>
      </c>
      <c r="E56" s="82">
        <f>E57+E59</f>
        <v>304.69</v>
      </c>
      <c r="F56" s="81">
        <f>(E56*100)/D56</f>
        <v>102.24496644295301</v>
      </c>
    </row>
    <row r="57" spans="1:6" x14ac:dyDescent="0.2">
      <c r="A57" s="53" t="s">
        <v>93</v>
      </c>
      <c r="B57" s="54" t="s">
        <v>94</v>
      </c>
      <c r="C57" s="83">
        <f>C58</f>
        <v>265</v>
      </c>
      <c r="D57" s="83">
        <f>D58</f>
        <v>165</v>
      </c>
      <c r="E57" s="83">
        <f>E58</f>
        <v>304.69</v>
      </c>
      <c r="F57" s="83">
        <f>(E57*100)/D57</f>
        <v>184.66060606060606</v>
      </c>
    </row>
    <row r="58" spans="1:6" x14ac:dyDescent="0.2">
      <c r="A58" s="55" t="s">
        <v>95</v>
      </c>
      <c r="B58" s="56" t="s">
        <v>96</v>
      </c>
      <c r="C58" s="84">
        <v>265</v>
      </c>
      <c r="D58" s="84">
        <v>165</v>
      </c>
      <c r="E58" s="84">
        <v>304.69</v>
      </c>
      <c r="F58" s="84"/>
    </row>
    <row r="59" spans="1:6" x14ac:dyDescent="0.2">
      <c r="A59" s="53" t="s">
        <v>101</v>
      </c>
      <c r="B59" s="54" t="s">
        <v>102</v>
      </c>
      <c r="C59" s="83">
        <f>C60</f>
        <v>133</v>
      </c>
      <c r="D59" s="83">
        <f>D60</f>
        <v>133</v>
      </c>
      <c r="E59" s="83">
        <f>E60</f>
        <v>0</v>
      </c>
      <c r="F59" s="83">
        <f>(E59*100)/D59</f>
        <v>0</v>
      </c>
    </row>
    <row r="60" spans="1:6" x14ac:dyDescent="0.2">
      <c r="A60" s="55" t="s">
        <v>111</v>
      </c>
      <c r="B60" s="56" t="s">
        <v>112</v>
      </c>
      <c r="C60" s="84">
        <v>133</v>
      </c>
      <c r="D60" s="84">
        <v>133</v>
      </c>
      <c r="E60" s="84">
        <v>0</v>
      </c>
      <c r="F60" s="84"/>
    </row>
    <row r="61" spans="1:6" x14ac:dyDescent="0.2">
      <c r="A61" s="49" t="s">
        <v>138</v>
      </c>
      <c r="B61" s="50" t="s">
        <v>139</v>
      </c>
      <c r="C61" s="80">
        <f t="shared" ref="C61:E63" si="1">C62</f>
        <v>265</v>
      </c>
      <c r="D61" s="80">
        <f t="shared" si="1"/>
        <v>65</v>
      </c>
      <c r="E61" s="80">
        <f t="shared" si="1"/>
        <v>0</v>
      </c>
      <c r="F61" s="81">
        <f>(E61*100)/D61</f>
        <v>0</v>
      </c>
    </row>
    <row r="62" spans="1:6" x14ac:dyDescent="0.2">
      <c r="A62" s="51" t="s">
        <v>140</v>
      </c>
      <c r="B62" s="52" t="s">
        <v>141</v>
      </c>
      <c r="C62" s="82">
        <f t="shared" si="1"/>
        <v>265</v>
      </c>
      <c r="D62" s="82">
        <f t="shared" si="1"/>
        <v>65</v>
      </c>
      <c r="E62" s="82">
        <f t="shared" si="1"/>
        <v>0</v>
      </c>
      <c r="F62" s="81">
        <f>(E62*100)/D62</f>
        <v>0</v>
      </c>
    </row>
    <row r="63" spans="1:6" x14ac:dyDescent="0.2">
      <c r="A63" s="53" t="s">
        <v>142</v>
      </c>
      <c r="B63" s="54" t="s">
        <v>143</v>
      </c>
      <c r="C63" s="83">
        <f t="shared" si="1"/>
        <v>265</v>
      </c>
      <c r="D63" s="83">
        <f t="shared" si="1"/>
        <v>65</v>
      </c>
      <c r="E63" s="83">
        <f t="shared" si="1"/>
        <v>0</v>
      </c>
      <c r="F63" s="83">
        <f>(E63*100)/D63</f>
        <v>0</v>
      </c>
    </row>
    <row r="64" spans="1:6" x14ac:dyDescent="0.2">
      <c r="A64" s="55" t="s">
        <v>144</v>
      </c>
      <c r="B64" s="56" t="s">
        <v>145</v>
      </c>
      <c r="C64" s="84">
        <v>265</v>
      </c>
      <c r="D64" s="84">
        <v>65</v>
      </c>
      <c r="E64" s="84">
        <v>0</v>
      </c>
      <c r="F64" s="84"/>
    </row>
    <row r="65" spans="1:6" x14ac:dyDescent="0.2">
      <c r="A65" s="49" t="s">
        <v>50</v>
      </c>
      <c r="B65" s="50" t="s">
        <v>51</v>
      </c>
      <c r="C65" s="80">
        <f t="shared" ref="C65:E67" si="2">C66</f>
        <v>663</v>
      </c>
      <c r="D65" s="80">
        <f t="shared" si="2"/>
        <v>363</v>
      </c>
      <c r="E65" s="80">
        <f t="shared" si="2"/>
        <v>306.38</v>
      </c>
      <c r="F65" s="81">
        <f>(E65*100)/D65</f>
        <v>84.40220385674931</v>
      </c>
    </row>
    <row r="66" spans="1:6" x14ac:dyDescent="0.2">
      <c r="A66" s="51" t="s">
        <v>52</v>
      </c>
      <c r="B66" s="52" t="s">
        <v>53</v>
      </c>
      <c r="C66" s="82">
        <f t="shared" si="2"/>
        <v>663</v>
      </c>
      <c r="D66" s="82">
        <f t="shared" si="2"/>
        <v>363</v>
      </c>
      <c r="E66" s="82">
        <f t="shared" si="2"/>
        <v>306.38</v>
      </c>
      <c r="F66" s="81">
        <f>(E66*100)/D66</f>
        <v>84.40220385674931</v>
      </c>
    </row>
    <row r="67" spans="1:6" x14ac:dyDescent="0.2">
      <c r="A67" s="53" t="s">
        <v>54</v>
      </c>
      <c r="B67" s="54" t="s">
        <v>55</v>
      </c>
      <c r="C67" s="83">
        <f t="shared" si="2"/>
        <v>663</v>
      </c>
      <c r="D67" s="83">
        <f t="shared" si="2"/>
        <v>363</v>
      </c>
      <c r="E67" s="83">
        <f t="shared" si="2"/>
        <v>306.38</v>
      </c>
      <c r="F67" s="83">
        <f>(E67*100)/D67</f>
        <v>84.40220385674931</v>
      </c>
    </row>
    <row r="68" spans="1:6" x14ac:dyDescent="0.2">
      <c r="A68" s="55" t="s">
        <v>56</v>
      </c>
      <c r="B68" s="56" t="s">
        <v>57</v>
      </c>
      <c r="C68" s="84">
        <v>663</v>
      </c>
      <c r="D68" s="84">
        <v>363</v>
      </c>
      <c r="E68" s="84">
        <v>306.38</v>
      </c>
      <c r="F68" s="84"/>
    </row>
    <row r="69" spans="1:6" s="57" customFormat="1" x14ac:dyDescent="0.2"/>
    <row r="70" spans="1:6" s="57" customFormat="1" x14ac:dyDescent="0.2"/>
    <row r="71" spans="1:6" s="57" customFormat="1" x14ac:dyDescent="0.2"/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x14ac:dyDescent="0.2">
      <c r="A1209" s="57"/>
      <c r="B1209" s="57"/>
      <c r="C1209" s="57"/>
    </row>
    <row r="1210" spans="1:3" x14ac:dyDescent="0.2">
      <c r="A1210" s="57"/>
      <c r="B1210" s="57"/>
      <c r="C1210" s="57"/>
    </row>
    <row r="1211" spans="1:3" x14ac:dyDescent="0.2">
      <c r="A1211" s="57"/>
      <c r="B1211" s="57"/>
      <c r="C1211" s="57"/>
    </row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40"/>
      <c r="B1246" s="40"/>
      <c r="C1246" s="40"/>
    </row>
    <row r="1247" spans="1:3" x14ac:dyDescent="0.2">
      <c r="A1247" s="40"/>
      <c r="B1247" s="40"/>
      <c r="C1247" s="40"/>
    </row>
    <row r="1248" spans="1:3" x14ac:dyDescent="0.2">
      <c r="A1248" s="40"/>
      <c r="B1248" s="40"/>
      <c r="C1248" s="40"/>
    </row>
    <row r="1249" s="40" customFormat="1" x14ac:dyDescent="0.2"/>
    <row r="1250" s="40" customFormat="1" x14ac:dyDescent="0.2"/>
    <row r="1251" s="40" customFormat="1" x14ac:dyDescent="0.2"/>
    <row r="1252" s="40" customFormat="1" x14ac:dyDescent="0.2"/>
    <row r="1253" s="40" customFormat="1" x14ac:dyDescent="0.2"/>
    <row r="1254" s="40" customFormat="1" x14ac:dyDescent="0.2"/>
    <row r="1255" s="40" customFormat="1" x14ac:dyDescent="0.2"/>
    <row r="1256" s="40" customFormat="1" x14ac:dyDescent="0.2"/>
    <row r="1257" s="40" customFormat="1" x14ac:dyDescent="0.2"/>
    <row r="1258" s="40" customFormat="1" x14ac:dyDescent="0.2"/>
    <row r="1259" s="40" customFormat="1" x14ac:dyDescent="0.2"/>
    <row r="1260" s="40" customFormat="1" x14ac:dyDescent="0.2"/>
    <row r="1261" s="40" customFormat="1" x14ac:dyDescent="0.2"/>
    <row r="1262" s="40" customFormat="1" x14ac:dyDescent="0.2"/>
    <row r="1263" s="40" customFormat="1" x14ac:dyDescent="0.2"/>
    <row r="1264" s="40" customFormat="1" x14ac:dyDescent="0.2"/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2025-03-12T18:46:19Z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