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mijatovic\Desktop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<sst xmlns="http://schemas.openxmlformats.org/spreadsheetml/2006/main" count="378" uniqueCount="183">
  <si>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</si>
  <si>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</si>
  <si>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</si>
  <si>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</si>
  <si>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</si>
  <si>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</si>
  <si>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</si>
  <si>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</si>
  <si>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</si>
  <si>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</si>
  <si>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</si>
  <si>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</si>
  <si>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</si>
  <si>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</si>
  <si>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</si>
  <si>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</si>
  <si>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</si>
  <si>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</si>
  <si>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</si>
  <si>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</si>
  <si>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</si>
  <si>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</si>
  <si>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</si>
  <si>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</si>
  <si>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</si>
  <si>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</si>
  <si>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</si>
  <si>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</si>
  <si>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</si>
  <si>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</si>
  <si>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</si>
  <si>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</si>
  <si>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</si>
  <si>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</si>
  <si>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</si>
  <si>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</si>
  <si>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</si>
  <si>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</si>
  <si>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</si>
  <si>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</si>
  <si>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</si>
  <si>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</si>
  <si>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</si>
  <si>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</si>
  <si>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</si>
  <si>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</si>
  <si>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</si>
  <si>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</si>
  <si>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</si>
  <si>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</si>
  <si>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</si>
  <si>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</si>
  <si>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</si>
  <si>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</si>
  <si>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</si>
  <si>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</si>
  <si>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</si>
  <si>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</si>
  <si>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</si>
  <si>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</si>
  <si>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</si>
  <si>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</si>
  <si>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</si>
  <si>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</si>
  <si>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</si>
  <si>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</si>
  <si>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</si>
  <si>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</si>
  <si>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</si>
  <si>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</si>
  <si>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</si>
  <si>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</si>
  <si>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</si>
  <si>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</si>
  <si>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</si>
  <si>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</si>
  <si>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</si>
  <si>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</si>
  <si>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</si>
  <si>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</si>
  <si>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</si>
  <si>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</si>
  <si>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</si>
  <si>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</si>
  <si>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</si>
  <si>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</si>
  <si>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</si>
  <si>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</si>
  <si>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</si>
  <si>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</si>
  <si>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</si>
  <si>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</si>
  <si>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</si>
  <si>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</si>
  <si>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</si>
  <si>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</si>
  <si>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</si>
  <si>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</si>
  <si>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</si>
  <si>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</si>
  <si>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</si>
  <si>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</si>
  <si>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</si>
  <si>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</si>
  <si>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</si>
  <si>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</si>
  <si>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</si>
  <si>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</si>
  <si>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</si>
  <si>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</si>
  <si>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</si>
  <si>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</si>
  <si>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</si>
  <si>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</si>
  <si>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</si>
  <si>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</si>
  <si>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</si>
  <si>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</si>
  <si>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</si>
  <si>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</si>
  <si>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</si>
  <si>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</si>
  <si>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</si>
  <si>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</si>
  <si>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</si>
  <si>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</si>
  <si>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</si>
  <si>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</si>
  <si>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</si>
  <si>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</si>
  <si>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</si>
  <si>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</si>
  <si>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</si>
  <si>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</si>
  <si>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</si>
  <si>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</si>
  <si>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</si>
  <si>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</si>
  <si>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</si>
  <si>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</si>
  <si>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</si>
  <si>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</si>
  <si>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</si>
  <si>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</si>
  <si>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</si>
  <si>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</si>
  <si>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</si>
  <si>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</si>
  <si>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</si>
  <si>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</si>
  <si>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</si>
  <si>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</si>
  <si>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</si>
  <si>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</si>
  <si>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</si>
  <si>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</si>
  <si>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</si>
  <si>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</si>
  <si>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</si>
  <si>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</si>
  <si>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</si>
  <si>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</si>
  <si>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</si>
  <si>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</si>
  <si>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</si>
  <si>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</si>
  <si>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</si>
  <si>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</si>
  <si>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</si>
  <si>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</si>
  <si>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</si>
  <si>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</si>
  <si>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</si>
  <si>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4760 OSIJEK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</si>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</sst>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2602674.7400000002</v>
      </c>
      <c r="H10" s="86">
        <v>2949040</v>
      </c>
      <c r="I10" s="86">
        <v>3238214.62</v>
      </c>
      <c r="J10" s="86">
        <v>3237628.03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2602674.7400000002</v>
      </c>
      <c r="H12" s="87">
        <f t="shared" ref="H12:J12" si="0">H10+H11</f>
        <v>2949040</v>
      </c>
      <c r="I12" s="87">
        <f t="shared" si="0"/>
        <v>3238214.62</v>
      </c>
      <c r="J12" s="87">
        <f t="shared" si="0"/>
        <v>3237628.03</v>
      </c>
      <c r="K12" s="88">
        <f>J12/G12*100</f>
        <v>124.396182905283</v>
      </c>
      <c r="L12" s="88">
        <f>J12/I12*100</f>
        <v>99.981885388436709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2474774.64</v>
      </c>
      <c r="H13" s="86">
        <v>2945656</v>
      </c>
      <c r="I13" s="86">
        <v>3234830.62</v>
      </c>
      <c r="J13" s="86">
        <v>3234286.28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127900.1</v>
      </c>
      <c r="H14" s="86">
        <v>3384</v>
      </c>
      <c r="I14" s="86">
        <v>3384</v>
      </c>
      <c r="J14" s="86">
        <v>3353.29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2602674.7400000002</v>
      </c>
      <c r="H15" s="87">
        <f t="shared" ref="H15:J15" si="1">H13+H14</f>
        <v>2949040</v>
      </c>
      <c r="I15" s="87">
        <f t="shared" si="1"/>
        <v>3238214.62</v>
      </c>
      <c r="J15" s="87">
        <f t="shared" si="1"/>
        <v>3237639.57</v>
      </c>
      <c r="K15" s="88">
        <f>J15/G15*100</f>
        <v>124.396626295301</v>
      </c>
      <c r="L15" s="88">
        <f>J15/I15*100</f>
        <v>99.982241757650996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-11.540000000037253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97.82</v>
      </c>
      <c r="H24" s="86">
        <v>0</v>
      </c>
      <c r="I24" s="86">
        <v>0</v>
      </c>
      <c r="J24" s="86">
        <v>38.97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-38.97</v>
      </c>
      <c r="H25" s="86">
        <v>0</v>
      </c>
      <c r="I25" s="86">
        <v>0</v>
      </c>
      <c r="J25" s="86">
        <v>-27.43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58.849999999999994</v>
      </c>
      <c r="H26" s="94">
        <f t="shared" ref="H26:J26" si="4">H24+H25</f>
        <v>0</v>
      </c>
      <c r="I26" s="94">
        <f t="shared" si="4"/>
        <v>0</v>
      </c>
      <c r="J26" s="94">
        <f t="shared" si="4"/>
        <v>11.54</v>
      </c>
      <c r="K26" s="93">
        <f>J26/G26*100</f>
        <v>19.609175870858113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58.849999999999994</v>
      </c>
      <c r="H27" s="94">
        <f t="shared" ref="H27:J27" si="5">H16+H26</f>
        <v>0</v>
      </c>
      <c r="I27" s="94">
        <f t="shared" si="5"/>
        <v>0</v>
      </c>
      <c r="J27" s="94">
        <f t="shared" si="5"/>
        <v>-3.7253755635902053E-11</v>
      </c>
      <c r="K27" s="93">
        <f>J27/G27*100</f>
        <v>-6.3302898276808932E-11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2602674.7399999998</v>
      </c>
      <c r="H10" s="65">
        <f>H11</f>
        <v>2949040</v>
      </c>
      <c r="I10" s="65">
        <f>I11</f>
        <v>3238214.62</v>
      </c>
      <c r="J10" s="65">
        <f>J11</f>
        <v>3237628.03</v>
      </c>
      <c r="K10" s="69">
        <f t="shared" ref="K10:K18" si="0">(J10*100)/G10</f>
        <v>124.39618290528306</v>
      </c>
      <c r="L10" s="69">
        <f t="shared" ref="L10:L18" si="1">(J10*100)/I10</f>
        <v>99.981885388436666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2602674.7399999998</v>
      </c>
      <c r="H11" s="65">
        <f>H12+H15</f>
        <v>2949040</v>
      </c>
      <c r="I11" s="65">
        <f>I12+I15</f>
        <v>3238214.62</v>
      </c>
      <c r="J11" s="65">
        <f>J12+J15</f>
        <v>3237628.03</v>
      </c>
      <c r="K11" s="65">
        <f t="shared" si="0"/>
        <v>124.39618290528306</v>
      </c>
      <c r="L11" s="65">
        <f t="shared" si="1"/>
        <v>99.981885388436666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433.11</v>
      </c>
      <c r="H12" s="65">
        <f t="shared" si="2"/>
        <v>796</v>
      </c>
      <c r="I12" s="65">
        <f t="shared" si="2"/>
        <v>696</v>
      </c>
      <c r="J12" s="65">
        <f t="shared" si="2"/>
        <v>403.01</v>
      </c>
      <c r="K12" s="65">
        <f t="shared" si="0"/>
        <v>93.050264367019921</v>
      </c>
      <c r="L12" s="65">
        <f t="shared" si="1"/>
        <v>57.90373563218391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433.11</v>
      </c>
      <c r="H13" s="65">
        <f t="shared" si="2"/>
        <v>796</v>
      </c>
      <c r="I13" s="65">
        <f t="shared" si="2"/>
        <v>696</v>
      </c>
      <c r="J13" s="65">
        <f t="shared" si="2"/>
        <v>403.01</v>
      </c>
      <c r="K13" s="65">
        <f t="shared" si="0"/>
        <v>93.050264367019921</v>
      </c>
      <c r="L13" s="65">
        <f t="shared" si="1"/>
        <v>57.90373563218391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433.11</v>
      </c>
      <c r="H14" s="66">
        <v>796</v>
      </c>
      <c r="I14" s="66">
        <v>696</v>
      </c>
      <c r="J14" s="66">
        <v>403.01</v>
      </c>
      <c r="K14" s="66">
        <f t="shared" si="0"/>
        <v>93.050264367019921</v>
      </c>
      <c r="L14" s="66">
        <f t="shared" si="1"/>
        <v>57.90373563218391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2602241.63</v>
      </c>
      <c r="H15" s="65">
        <f>H16</f>
        <v>2948244</v>
      </c>
      <c r="I15" s="65">
        <f>I16</f>
        <v>3237518.62</v>
      </c>
      <c r="J15" s="65">
        <f>J16</f>
        <v>3237225.02</v>
      </c>
      <c r="K15" s="65">
        <f t="shared" si="0"/>
        <v>124.40140003447721</v>
      </c>
      <c r="L15" s="65">
        <f t="shared" si="1"/>
        <v>99.990931326288404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2602241.63</v>
      </c>
      <c r="H16" s="65">
        <f>H17+H18</f>
        <v>2948244</v>
      </c>
      <c r="I16" s="65">
        <f>I17+I18</f>
        <v>3237518.62</v>
      </c>
      <c r="J16" s="65">
        <f>J17+J18</f>
        <v>3237225.02</v>
      </c>
      <c r="K16" s="65">
        <f t="shared" si="0"/>
        <v>124.40140003447721</v>
      </c>
      <c r="L16" s="65">
        <f t="shared" si="1"/>
        <v>99.990931326288404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2474341.5299999998</v>
      </c>
      <c r="H17" s="66">
        <v>2944860</v>
      </c>
      <c r="I17" s="66">
        <v>3234134.62</v>
      </c>
      <c r="J17" s="66">
        <v>3233871.73</v>
      </c>
      <c r="K17" s="66">
        <f t="shared" si="0"/>
        <v>130.69625558117679</v>
      </c>
      <c r="L17" s="66">
        <f t="shared" si="1"/>
        <v>99.991871395879002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127900.1</v>
      </c>
      <c r="H18" s="66">
        <v>3384</v>
      </c>
      <c r="I18" s="66">
        <v>3384</v>
      </c>
      <c r="J18" s="66">
        <v>3353.29</v>
      </c>
      <c r="K18" s="66">
        <f t="shared" si="0"/>
        <v>2.6218040486285781</v>
      </c>
      <c r="L18" s="66">
        <f t="shared" si="1"/>
        <v>99.092494089834517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2602674.7400000002</v>
      </c>
      <c r="H23" s="65">
        <f>H24+H68</f>
        <v>2949040</v>
      </c>
      <c r="I23" s="65">
        <f>I24+I68</f>
        <v>3238214.62</v>
      </c>
      <c r="J23" s="65">
        <f>J24+J68</f>
        <v>3237639.5700000008</v>
      </c>
      <c r="K23" s="70">
        <f t="shared" ref="K23:K54" si="3">(J23*100)/G23</f>
        <v>124.3966262953011</v>
      </c>
      <c r="L23" s="70">
        <f t="shared" ref="L23:L54" si="4">(J23*100)/I23</f>
        <v>99.982241757651011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2474774.64</v>
      </c>
      <c r="H24" s="65">
        <f>H25+H34+H62</f>
        <v>2945656</v>
      </c>
      <c r="I24" s="65">
        <f>I25+I34+I62</f>
        <v>3234830.62</v>
      </c>
      <c r="J24" s="65">
        <f>J25+J34+J62</f>
        <v>3234286.2800000007</v>
      </c>
      <c r="K24" s="65">
        <f t="shared" si="3"/>
        <v>130.69013346605166</v>
      </c>
      <c r="L24" s="65">
        <f t="shared" si="4"/>
        <v>99.983172534702916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2193804.75</v>
      </c>
      <c r="H25" s="65">
        <f>H26+H29+H31</f>
        <v>2590780</v>
      </c>
      <c r="I25" s="65">
        <f>I26+I29+I31</f>
        <v>2854379</v>
      </c>
      <c r="J25" s="65">
        <f>J26+J29+J31</f>
        <v>2854129.6200000006</v>
      </c>
      <c r="K25" s="65">
        <f t="shared" si="3"/>
        <v>130.09952777246926</v>
      </c>
      <c r="L25" s="65">
        <f t="shared" si="4"/>
        <v>99.991263248503444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1838072.1800000002</v>
      </c>
      <c r="H26" s="65">
        <f>H27+H28</f>
        <v>2163000</v>
      </c>
      <c r="I26" s="65">
        <f>I27+I28</f>
        <v>2369264</v>
      </c>
      <c r="J26" s="65">
        <f>J27+J28</f>
        <v>2369241.4600000004</v>
      </c>
      <c r="K26" s="65">
        <f t="shared" si="3"/>
        <v>128.89817308480235</v>
      </c>
      <c r="L26" s="65">
        <f t="shared" si="4"/>
        <v>99.999048649707248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1823035.31</v>
      </c>
      <c r="H27" s="66">
        <v>2143000</v>
      </c>
      <c r="I27" s="66">
        <v>2346264</v>
      </c>
      <c r="J27" s="66">
        <v>2343573.7200000002</v>
      </c>
      <c r="K27" s="66">
        <f t="shared" si="3"/>
        <v>128.55339154127518</v>
      </c>
      <c r="L27" s="66">
        <f t="shared" si="4"/>
        <v>99.885337711357295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15036.87</v>
      </c>
      <c r="H28" s="66">
        <v>20000</v>
      </c>
      <c r="I28" s="66">
        <v>23000</v>
      </c>
      <c r="J28" s="66">
        <v>25667.74</v>
      </c>
      <c r="K28" s="66">
        <f t="shared" si="3"/>
        <v>170.69868928839577</v>
      </c>
      <c r="L28" s="66">
        <f t="shared" si="4"/>
        <v>111.59886956521738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47609.57</v>
      </c>
      <c r="H29" s="65">
        <f>H30</f>
        <v>59988</v>
      </c>
      <c r="I29" s="65">
        <f>I30</f>
        <v>71038</v>
      </c>
      <c r="J29" s="65">
        <f>J30</f>
        <v>71013.56</v>
      </c>
      <c r="K29" s="65">
        <f t="shared" si="3"/>
        <v>149.15816294917178</v>
      </c>
      <c r="L29" s="65">
        <f t="shared" si="4"/>
        <v>99.965595878262334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47609.57</v>
      </c>
      <c r="H30" s="66">
        <v>59988</v>
      </c>
      <c r="I30" s="66">
        <v>71038</v>
      </c>
      <c r="J30" s="66">
        <v>71013.56</v>
      </c>
      <c r="K30" s="66">
        <f t="shared" si="3"/>
        <v>149.15816294917178</v>
      </c>
      <c r="L30" s="66">
        <f t="shared" si="4"/>
        <v>99.965595878262334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308123</v>
      </c>
      <c r="H31" s="65">
        <f>H32+H33</f>
        <v>367792</v>
      </c>
      <c r="I31" s="65">
        <f>I32+I33</f>
        <v>414077</v>
      </c>
      <c r="J31" s="65">
        <f>J32+J33</f>
        <v>413874.60000000003</v>
      </c>
      <c r="K31" s="65">
        <f t="shared" si="3"/>
        <v>134.32122885990336</v>
      </c>
      <c r="L31" s="65">
        <f t="shared" si="4"/>
        <v>99.951120202281217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4840.97</v>
      </c>
      <c r="H32" s="66">
        <v>19642</v>
      </c>
      <c r="I32" s="66">
        <v>23142</v>
      </c>
      <c r="J32" s="66">
        <v>22949.759999999998</v>
      </c>
      <c r="K32" s="66">
        <f t="shared" si="3"/>
        <v>474.07358442626168</v>
      </c>
      <c r="L32" s="66">
        <f t="shared" si="4"/>
        <v>99.169302566761729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303282.03000000003</v>
      </c>
      <c r="H33" s="66">
        <v>348150</v>
      </c>
      <c r="I33" s="66">
        <v>390935</v>
      </c>
      <c r="J33" s="66">
        <v>390924.84</v>
      </c>
      <c r="K33" s="66">
        <f t="shared" si="3"/>
        <v>128.89812165923578</v>
      </c>
      <c r="L33" s="66">
        <f t="shared" si="4"/>
        <v>99.997401102485071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G35+G40+G44+G54+G56</f>
        <v>270188.78000000003</v>
      </c>
      <c r="H34" s="65">
        <f>H35+H40+H44+H54+H56</f>
        <v>341803</v>
      </c>
      <c r="I34" s="65">
        <f>I35+I40+I44+I54+I56</f>
        <v>367378.62</v>
      </c>
      <c r="J34" s="65">
        <f>J35+J40+J44+J54+J56</f>
        <v>367097.17</v>
      </c>
      <c r="K34" s="65">
        <f t="shared" si="3"/>
        <v>135.86691867811831</v>
      </c>
      <c r="L34" s="65">
        <f t="shared" si="4"/>
        <v>99.923389662686418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57869.39</v>
      </c>
      <c r="H35" s="65">
        <f>H36+H37+H38+H39</f>
        <v>65566</v>
      </c>
      <c r="I35" s="65">
        <f>I36+I37+I38+I39</f>
        <v>57180</v>
      </c>
      <c r="J35" s="65">
        <f>J36+J37+J38+J39</f>
        <v>52450.03</v>
      </c>
      <c r="K35" s="65">
        <f t="shared" si="3"/>
        <v>90.635187272580552</v>
      </c>
      <c r="L35" s="65">
        <f t="shared" si="4"/>
        <v>91.727929345925148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6404.52</v>
      </c>
      <c r="H36" s="66">
        <v>9954</v>
      </c>
      <c r="I36" s="66">
        <v>8000</v>
      </c>
      <c r="J36" s="66">
        <v>5046.83</v>
      </c>
      <c r="K36" s="66">
        <f t="shared" si="3"/>
        <v>78.801065497492388</v>
      </c>
      <c r="L36" s="66">
        <f t="shared" si="4"/>
        <v>63.085374999999999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49850.09</v>
      </c>
      <c r="H37" s="66">
        <v>52426</v>
      </c>
      <c r="I37" s="66">
        <v>47380</v>
      </c>
      <c r="J37" s="66">
        <v>46388.67</v>
      </c>
      <c r="K37" s="66">
        <f t="shared" si="3"/>
        <v>93.056341523154728</v>
      </c>
      <c r="L37" s="66">
        <f t="shared" si="4"/>
        <v>97.90770367243563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1114.78</v>
      </c>
      <c r="H38" s="66">
        <v>2124</v>
      </c>
      <c r="I38" s="66">
        <v>1500</v>
      </c>
      <c r="J38" s="66">
        <v>829</v>
      </c>
      <c r="K38" s="66">
        <f t="shared" si="3"/>
        <v>74.364448590753341</v>
      </c>
      <c r="L38" s="66">
        <f t="shared" si="4"/>
        <v>55.266666666666666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500</v>
      </c>
      <c r="H39" s="66">
        <v>1062</v>
      </c>
      <c r="I39" s="66">
        <v>300</v>
      </c>
      <c r="J39" s="66">
        <v>185.53</v>
      </c>
      <c r="K39" s="66">
        <f t="shared" si="3"/>
        <v>37.106000000000002</v>
      </c>
      <c r="L39" s="66">
        <f t="shared" si="4"/>
        <v>61.843333333333334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52544.39</v>
      </c>
      <c r="H40" s="65">
        <f>H41+H42+H43</f>
        <v>63044</v>
      </c>
      <c r="I40" s="65">
        <f>I41+I42+I43</f>
        <v>56413</v>
      </c>
      <c r="J40" s="65">
        <f>J41+J42+J43</f>
        <v>51568.130000000005</v>
      </c>
      <c r="K40" s="65">
        <f t="shared" si="3"/>
        <v>98.142028102334052</v>
      </c>
      <c r="L40" s="65">
        <f t="shared" si="4"/>
        <v>91.411784517753006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25444.39</v>
      </c>
      <c r="H41" s="66">
        <v>28668</v>
      </c>
      <c r="I41" s="66">
        <v>29218</v>
      </c>
      <c r="J41" s="66">
        <v>27416.55</v>
      </c>
      <c r="K41" s="66">
        <f t="shared" si="3"/>
        <v>107.75086374638968</v>
      </c>
      <c r="L41" s="66">
        <f t="shared" si="4"/>
        <v>93.83445136559655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26700</v>
      </c>
      <c r="H42" s="66">
        <v>33181</v>
      </c>
      <c r="I42" s="66">
        <v>26000</v>
      </c>
      <c r="J42" s="66">
        <v>22942.86</v>
      </c>
      <c r="K42" s="66">
        <f t="shared" si="3"/>
        <v>85.92831460674158</v>
      </c>
      <c r="L42" s="66">
        <f t="shared" si="4"/>
        <v>88.241769230769236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400</v>
      </c>
      <c r="H43" s="66">
        <v>1195</v>
      </c>
      <c r="I43" s="66">
        <v>1195</v>
      </c>
      <c r="J43" s="66">
        <v>1208.72</v>
      </c>
      <c r="K43" s="66">
        <f t="shared" si="3"/>
        <v>302.18</v>
      </c>
      <c r="L43" s="66">
        <f t="shared" si="4"/>
        <v>101.14811715481171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152251.12</v>
      </c>
      <c r="H44" s="65">
        <f>H45+H46+H47+H48+H49+H50+H51+H52+H53</f>
        <v>200187</v>
      </c>
      <c r="I44" s="65">
        <f>I45+I46+I47+I48+I49+I50+I51+I52+I53</f>
        <v>243628.62</v>
      </c>
      <c r="J44" s="65">
        <f>J45+J46+J47+J48+J49+J50+J51+J52+J53</f>
        <v>257389.21000000002</v>
      </c>
      <c r="K44" s="65">
        <f t="shared" si="3"/>
        <v>169.05570875275006</v>
      </c>
      <c r="L44" s="65">
        <f t="shared" si="4"/>
        <v>105.6481828776931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23000</v>
      </c>
      <c r="H45" s="66">
        <v>29863</v>
      </c>
      <c r="I45" s="66">
        <v>27000</v>
      </c>
      <c r="J45" s="66">
        <v>26981.439999999999</v>
      </c>
      <c r="K45" s="66">
        <f t="shared" si="3"/>
        <v>117.31060869565218</v>
      </c>
      <c r="L45" s="66">
        <f t="shared" si="4"/>
        <v>99.931259259259264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7000</v>
      </c>
      <c r="H46" s="66">
        <v>11281</v>
      </c>
      <c r="I46" s="66">
        <v>8000</v>
      </c>
      <c r="J46" s="66">
        <v>8957.06</v>
      </c>
      <c r="K46" s="66">
        <f t="shared" si="3"/>
        <v>127.958</v>
      </c>
      <c r="L46" s="66">
        <f t="shared" si="4"/>
        <v>111.96325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410</v>
      </c>
      <c r="H47" s="66">
        <v>1128</v>
      </c>
      <c r="I47" s="66">
        <v>3991</v>
      </c>
      <c r="J47" s="66">
        <v>3313.72</v>
      </c>
      <c r="K47" s="66">
        <f t="shared" si="3"/>
        <v>808.22439024390246</v>
      </c>
      <c r="L47" s="66">
        <f t="shared" si="4"/>
        <v>83.029817088449008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15545</v>
      </c>
      <c r="H48" s="66">
        <v>17254</v>
      </c>
      <c r="I48" s="66">
        <v>15000</v>
      </c>
      <c r="J48" s="66">
        <v>14529.72</v>
      </c>
      <c r="K48" s="66">
        <f t="shared" si="3"/>
        <v>93.468768092634292</v>
      </c>
      <c r="L48" s="66">
        <f t="shared" si="4"/>
        <v>96.864800000000002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5636</v>
      </c>
      <c r="H49" s="66">
        <v>10618</v>
      </c>
      <c r="I49" s="66">
        <v>6000</v>
      </c>
      <c r="J49" s="66">
        <v>5259.52</v>
      </c>
      <c r="K49" s="66">
        <f t="shared" si="3"/>
        <v>93.320085166784949</v>
      </c>
      <c r="L49" s="66">
        <f t="shared" si="4"/>
        <v>87.658666666666662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3128.86</v>
      </c>
      <c r="H50" s="66">
        <v>5000</v>
      </c>
      <c r="I50" s="66">
        <v>6624</v>
      </c>
      <c r="J50" s="66">
        <v>6789.07</v>
      </c>
      <c r="K50" s="66">
        <f t="shared" si="3"/>
        <v>216.98222355746182</v>
      </c>
      <c r="L50" s="66">
        <f t="shared" si="4"/>
        <v>102.49199879227054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93932.81</v>
      </c>
      <c r="H51" s="66">
        <v>120000</v>
      </c>
      <c r="I51" s="66">
        <v>173217.62</v>
      </c>
      <c r="J51" s="66">
        <v>188674.64</v>
      </c>
      <c r="K51" s="66">
        <f t="shared" si="3"/>
        <v>200.8612752029882</v>
      </c>
      <c r="L51" s="66">
        <f t="shared" si="4"/>
        <v>108.92346864019954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280.45</v>
      </c>
      <c r="H52" s="66">
        <v>796</v>
      </c>
      <c r="I52" s="66">
        <v>296</v>
      </c>
      <c r="J52" s="66">
        <v>16.62</v>
      </c>
      <c r="K52" s="66">
        <f t="shared" si="3"/>
        <v>5.9261900517026209</v>
      </c>
      <c r="L52" s="66">
        <f t="shared" si="4"/>
        <v>5.6148648648648649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3318</v>
      </c>
      <c r="H53" s="66">
        <v>4247</v>
      </c>
      <c r="I53" s="66">
        <v>3500</v>
      </c>
      <c r="J53" s="66">
        <v>2867.42</v>
      </c>
      <c r="K53" s="66">
        <f t="shared" si="3"/>
        <v>86.420132610006021</v>
      </c>
      <c r="L53" s="66">
        <f t="shared" si="4"/>
        <v>81.926285714285711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400</v>
      </c>
      <c r="H54" s="65">
        <f>H55</f>
        <v>2654</v>
      </c>
      <c r="I54" s="65">
        <f>I55</f>
        <v>1000</v>
      </c>
      <c r="J54" s="65">
        <f>J55</f>
        <v>391</v>
      </c>
      <c r="K54" s="65">
        <f t="shared" si="3"/>
        <v>97.75</v>
      </c>
      <c r="L54" s="65">
        <f t="shared" si="4"/>
        <v>39.1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400</v>
      </c>
      <c r="H55" s="66">
        <v>2654</v>
      </c>
      <c r="I55" s="66">
        <v>1000</v>
      </c>
      <c r="J55" s="66">
        <v>391</v>
      </c>
      <c r="K55" s="66">
        <f t="shared" ref="K55:K74" si="5">(J55*100)/G55</f>
        <v>97.75</v>
      </c>
      <c r="L55" s="66">
        <f t="shared" ref="L55:L74" si="6">(J55*100)/I55</f>
        <v>39.1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7123.8799999999992</v>
      </c>
      <c r="H56" s="65">
        <f>H57+H58+H59+H60+H61</f>
        <v>10352</v>
      </c>
      <c r="I56" s="65">
        <f>I57+I58+I59+I60+I61</f>
        <v>9157</v>
      </c>
      <c r="J56" s="65">
        <f>J57+J58+J59+J60+J61</f>
        <v>5298.8</v>
      </c>
      <c r="K56" s="65">
        <f t="shared" si="5"/>
        <v>74.380814949156928</v>
      </c>
      <c r="L56" s="65">
        <f t="shared" si="6"/>
        <v>57.866113355902591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466.85</v>
      </c>
      <c r="H57" s="66">
        <v>929</v>
      </c>
      <c r="I57" s="66">
        <v>929</v>
      </c>
      <c r="J57" s="66">
        <v>929</v>
      </c>
      <c r="K57" s="66">
        <f t="shared" si="5"/>
        <v>198.99325265074435</v>
      </c>
      <c r="L57" s="66">
        <f t="shared" si="6"/>
        <v>100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664</v>
      </c>
      <c r="H58" s="66">
        <v>796</v>
      </c>
      <c r="I58" s="66">
        <v>796</v>
      </c>
      <c r="J58" s="66">
        <v>796</v>
      </c>
      <c r="K58" s="66">
        <f t="shared" si="5"/>
        <v>119.87951807228916</v>
      </c>
      <c r="L58" s="66">
        <f t="shared" si="6"/>
        <v>100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3335.18</v>
      </c>
      <c r="H59" s="66">
        <v>4247</v>
      </c>
      <c r="I59" s="66">
        <v>4247</v>
      </c>
      <c r="J59" s="66">
        <v>3031.7</v>
      </c>
      <c r="K59" s="66">
        <f t="shared" si="5"/>
        <v>90.900641044861146</v>
      </c>
      <c r="L59" s="66">
        <f t="shared" si="6"/>
        <v>71.384506710619263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100</v>
      </c>
      <c r="H60" s="66">
        <v>1195</v>
      </c>
      <c r="I60" s="66">
        <v>0</v>
      </c>
      <c r="J60" s="66">
        <v>0</v>
      </c>
      <c r="K60" s="66">
        <f t="shared" si="5"/>
        <v>0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2557.85</v>
      </c>
      <c r="H61" s="66">
        <v>3185</v>
      </c>
      <c r="I61" s="66">
        <v>3185</v>
      </c>
      <c r="J61" s="66">
        <v>542.1</v>
      </c>
      <c r="K61" s="66">
        <f t="shared" si="5"/>
        <v>21.193580546161815</v>
      </c>
      <c r="L61" s="66">
        <f t="shared" si="6"/>
        <v>17.020408163265305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10781.11</v>
      </c>
      <c r="H62" s="65">
        <f>H63+H65</f>
        <v>13073</v>
      </c>
      <c r="I62" s="65">
        <f>I63+I65</f>
        <v>13073</v>
      </c>
      <c r="J62" s="65">
        <f>J63+J65</f>
        <v>13059.49</v>
      </c>
      <c r="K62" s="65">
        <f t="shared" si="5"/>
        <v>121.13307442369106</v>
      </c>
      <c r="L62" s="65">
        <f t="shared" si="6"/>
        <v>99.896657232463852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313.49</v>
      </c>
      <c r="H63" s="65">
        <f>H64</f>
        <v>226</v>
      </c>
      <c r="I63" s="65">
        <f>I64</f>
        <v>226</v>
      </c>
      <c r="J63" s="65">
        <f>J64</f>
        <v>216.59</v>
      </c>
      <c r="K63" s="65">
        <f t="shared" si="5"/>
        <v>69.089923123544608</v>
      </c>
      <c r="L63" s="65">
        <f t="shared" si="6"/>
        <v>95.836283185840713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313.49</v>
      </c>
      <c r="H64" s="66">
        <v>226</v>
      </c>
      <c r="I64" s="66">
        <v>226</v>
      </c>
      <c r="J64" s="66">
        <v>216.59</v>
      </c>
      <c r="K64" s="66">
        <f t="shared" si="5"/>
        <v>69.089923123544608</v>
      </c>
      <c r="L64" s="66">
        <f t="shared" si="6"/>
        <v>95.836283185840713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10467.620000000001</v>
      </c>
      <c r="H65" s="65">
        <f>H66+H67</f>
        <v>12847</v>
      </c>
      <c r="I65" s="65">
        <f>I66+I67</f>
        <v>12847</v>
      </c>
      <c r="J65" s="65">
        <f>J66+J67</f>
        <v>12842.9</v>
      </c>
      <c r="K65" s="65">
        <f t="shared" si="5"/>
        <v>122.69169113895994</v>
      </c>
      <c r="L65" s="65">
        <f t="shared" si="6"/>
        <v>99.96808593445941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810</v>
      </c>
      <c r="H66" s="66">
        <v>1062</v>
      </c>
      <c r="I66" s="66">
        <v>1062</v>
      </c>
      <c r="J66" s="66">
        <v>1057.9000000000001</v>
      </c>
      <c r="K66" s="66">
        <f t="shared" si="5"/>
        <v>130.60493827160494</v>
      </c>
      <c r="L66" s="66">
        <f t="shared" si="6"/>
        <v>99.61393596986818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9657.6200000000008</v>
      </c>
      <c r="H67" s="66">
        <v>11785</v>
      </c>
      <c r="I67" s="66">
        <v>11785</v>
      </c>
      <c r="J67" s="66">
        <v>11785</v>
      </c>
      <c r="K67" s="66">
        <f t="shared" si="5"/>
        <v>122.02799447482919</v>
      </c>
      <c r="L67" s="66">
        <f t="shared" si="6"/>
        <v>100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G69+G72</f>
        <v>127900.1</v>
      </c>
      <c r="H68" s="65">
        <f>H69+H72</f>
        <v>3384</v>
      </c>
      <c r="I68" s="65">
        <f>I69+I72</f>
        <v>3384</v>
      </c>
      <c r="J68" s="65">
        <f>J69+J72</f>
        <v>3353.29</v>
      </c>
      <c r="K68" s="65">
        <f t="shared" si="5"/>
        <v>2.6218040486285781</v>
      </c>
      <c r="L68" s="65">
        <f t="shared" si="6"/>
        <v>99.092494089834517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7">G70</f>
        <v>3255.94</v>
      </c>
      <c r="H69" s="65">
        <f t="shared" si="7"/>
        <v>3384</v>
      </c>
      <c r="I69" s="65">
        <f t="shared" si="7"/>
        <v>3384</v>
      </c>
      <c r="J69" s="65">
        <f t="shared" si="7"/>
        <v>3353.29</v>
      </c>
      <c r="K69" s="65">
        <f t="shared" si="5"/>
        <v>102.98991996167005</v>
      </c>
      <c r="L69" s="65">
        <f t="shared" si="6"/>
        <v>99.092494089834517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3255.94</v>
      </c>
      <c r="H70" s="65">
        <f t="shared" si="7"/>
        <v>3384</v>
      </c>
      <c r="I70" s="65">
        <f t="shared" si="7"/>
        <v>3384</v>
      </c>
      <c r="J70" s="65">
        <f t="shared" si="7"/>
        <v>3353.29</v>
      </c>
      <c r="K70" s="65">
        <f t="shared" si="5"/>
        <v>102.98991996167005</v>
      </c>
      <c r="L70" s="65">
        <f t="shared" si="6"/>
        <v>99.092494089834517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3255.94</v>
      </c>
      <c r="H71" s="66">
        <v>3384</v>
      </c>
      <c r="I71" s="66">
        <v>3384</v>
      </c>
      <c r="J71" s="66">
        <v>3353.29</v>
      </c>
      <c r="K71" s="66">
        <f t="shared" si="5"/>
        <v>102.98991996167005</v>
      </c>
      <c r="L71" s="66">
        <f t="shared" si="6"/>
        <v>99.092494089834517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8">G73</f>
        <v>124644.16</v>
      </c>
      <c r="H72" s="65">
        <f t="shared" si="8"/>
        <v>0</v>
      </c>
      <c r="I72" s="65">
        <f t="shared" si="8"/>
        <v>0</v>
      </c>
      <c r="J72" s="65">
        <f t="shared" si="8"/>
        <v>0</v>
      </c>
      <c r="K72" s="65">
        <f t="shared" si="5"/>
        <v>0</v>
      </c>
      <c r="L72" s="65" t="e">
        <f t="shared" si="6"/>
        <v>#DIV/0!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8"/>
        <v>124644.16</v>
      </c>
      <c r="H73" s="65">
        <f t="shared" si="8"/>
        <v>0</v>
      </c>
      <c r="I73" s="65">
        <f t="shared" si="8"/>
        <v>0</v>
      </c>
      <c r="J73" s="65">
        <f t="shared" si="8"/>
        <v>0</v>
      </c>
      <c r="K73" s="65">
        <f t="shared" si="5"/>
        <v>0</v>
      </c>
      <c r="L73" s="65" t="e">
        <f t="shared" si="6"/>
        <v>#DIV/0!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124644.16</v>
      </c>
      <c r="H74" s="66">
        <v>0</v>
      </c>
      <c r="I74" s="66">
        <v>0</v>
      </c>
      <c r="J74" s="66">
        <v>0</v>
      </c>
      <c r="K74" s="66">
        <f t="shared" si="5"/>
        <v>0</v>
      </c>
      <c r="L74" s="66" t="e">
        <f t="shared" si="6"/>
        <v>#DIV/0!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2602674.7399999998</v>
      </c>
      <c r="D6" s="71">
        <f>D7+D9</f>
        <v>2949040</v>
      </c>
      <c r="E6" s="71">
        <f>E7+E9</f>
        <v>3238214.62</v>
      </c>
      <c r="F6" s="71">
        <f>F7+F9</f>
        <v>3237628.03</v>
      </c>
      <c r="G6" s="72">
        <f t="shared" ref="G6:G15" si="0">(F6*100)/C6</f>
        <v>124.39618290528306</v>
      </c>
      <c r="H6" s="72">
        <f t="shared" ref="H6:H15" si="1">(F6*100)/E6</f>
        <v>99.981885388436666</v>
      </c>
    </row>
    <row r="7" spans="1:8" x14ac:dyDescent="0.25">
      <c r="A7"/>
      <c r="B7" s="8" t="s">
        <v>165</v>
      </c>
      <c r="C7" s="71">
        <f>C8</f>
        <v>2602241.63</v>
      </c>
      <c r="D7" s="71">
        <f>D8</f>
        <v>2948244</v>
      </c>
      <c r="E7" s="71">
        <f>E8</f>
        <v>3237518.62</v>
      </c>
      <c r="F7" s="71">
        <f>F8</f>
        <v>3237225.02</v>
      </c>
      <c r="G7" s="72">
        <f t="shared" si="0"/>
        <v>124.40140003447721</v>
      </c>
      <c r="H7" s="72">
        <f t="shared" si="1"/>
        <v>99.990931326288404</v>
      </c>
    </row>
    <row r="8" spans="1:8" x14ac:dyDescent="0.25">
      <c r="A8"/>
      <c r="B8" s="16" t="s">
        <v>166</v>
      </c>
      <c r="C8" s="73">
        <v>2602241.63</v>
      </c>
      <c r="D8" s="73">
        <v>2948244</v>
      </c>
      <c r="E8" s="73">
        <v>3237518.62</v>
      </c>
      <c r="F8" s="74">
        <v>3237225.02</v>
      </c>
      <c r="G8" s="70">
        <f t="shared" si="0"/>
        <v>124.40140003447721</v>
      </c>
      <c r="H8" s="70">
        <f t="shared" si="1"/>
        <v>99.990931326288404</v>
      </c>
    </row>
    <row r="9" spans="1:8" x14ac:dyDescent="0.25">
      <c r="A9"/>
      <c r="B9" s="8" t="s">
        <v>167</v>
      </c>
      <c r="C9" s="71">
        <f>C10</f>
        <v>433.11</v>
      </c>
      <c r="D9" s="71">
        <f>D10</f>
        <v>796</v>
      </c>
      <c r="E9" s="71">
        <f>E10</f>
        <v>696</v>
      </c>
      <c r="F9" s="71">
        <f>F10</f>
        <v>403.01</v>
      </c>
      <c r="G9" s="72">
        <f t="shared" si="0"/>
        <v>93.050264367019921</v>
      </c>
      <c r="H9" s="72">
        <f t="shared" si="1"/>
        <v>57.90373563218391</v>
      </c>
    </row>
    <row r="10" spans="1:8" x14ac:dyDescent="0.25">
      <c r="A10"/>
      <c r="B10" s="16" t="s">
        <v>168</v>
      </c>
      <c r="C10" s="73">
        <v>433.11</v>
      </c>
      <c r="D10" s="73">
        <v>796</v>
      </c>
      <c r="E10" s="73">
        <v>696</v>
      </c>
      <c r="F10" s="74">
        <v>403.01</v>
      </c>
      <c r="G10" s="70">
        <f t="shared" si="0"/>
        <v>93.050264367019921</v>
      </c>
      <c r="H10" s="70">
        <f t="shared" si="1"/>
        <v>57.90373563218391</v>
      </c>
    </row>
    <row r="11" spans="1:8" x14ac:dyDescent="0.25">
      <c r="B11" s="8" t="s">
        <v>32</v>
      </c>
      <c r="C11" s="75">
        <f>C12+C14</f>
        <v>2602674.7400000002</v>
      </c>
      <c r="D11" s="75">
        <f>D12+D14</f>
        <v>2949040</v>
      </c>
      <c r="E11" s="75">
        <f>E12+E14</f>
        <v>3238214.62</v>
      </c>
      <c r="F11" s="75">
        <f>F12+F14</f>
        <v>3237639.57</v>
      </c>
      <c r="G11" s="72">
        <f t="shared" si="0"/>
        <v>124.3966262953011</v>
      </c>
      <c r="H11" s="72">
        <f t="shared" si="1"/>
        <v>99.982241757651011</v>
      </c>
    </row>
    <row r="12" spans="1:8" x14ac:dyDescent="0.25">
      <c r="A12"/>
      <c r="B12" s="8" t="s">
        <v>165</v>
      </c>
      <c r="C12" s="75">
        <f>C13</f>
        <v>2602230.35</v>
      </c>
      <c r="D12" s="75">
        <f>D13</f>
        <v>2948244</v>
      </c>
      <c r="E12" s="75">
        <f>E13</f>
        <v>3237518.62</v>
      </c>
      <c r="F12" s="75">
        <f>F13</f>
        <v>3237225.02</v>
      </c>
      <c r="G12" s="72">
        <f t="shared" si="0"/>
        <v>124.40193928258503</v>
      </c>
      <c r="H12" s="72">
        <f t="shared" si="1"/>
        <v>99.990931326288404</v>
      </c>
    </row>
    <row r="13" spans="1:8" x14ac:dyDescent="0.25">
      <c r="A13"/>
      <c r="B13" s="16" t="s">
        <v>166</v>
      </c>
      <c r="C13" s="73">
        <v>2602230.35</v>
      </c>
      <c r="D13" s="73">
        <v>2948244</v>
      </c>
      <c r="E13" s="76">
        <v>3237518.62</v>
      </c>
      <c r="F13" s="74">
        <v>3237225.02</v>
      </c>
      <c r="G13" s="70">
        <f t="shared" si="0"/>
        <v>124.40193928258503</v>
      </c>
      <c r="H13" s="70">
        <f t="shared" si="1"/>
        <v>99.990931326288404</v>
      </c>
    </row>
    <row r="14" spans="1:8" x14ac:dyDescent="0.25">
      <c r="A14"/>
      <c r="B14" s="8" t="s">
        <v>167</v>
      </c>
      <c r="C14" s="75">
        <f>C15</f>
        <v>444.39</v>
      </c>
      <c r="D14" s="75">
        <f>D15</f>
        <v>796</v>
      </c>
      <c r="E14" s="75">
        <f>E15</f>
        <v>696</v>
      </c>
      <c r="F14" s="75">
        <f>F15</f>
        <v>414.55</v>
      </c>
      <c r="G14" s="72">
        <f t="shared" si="0"/>
        <v>93.285177434235692</v>
      </c>
      <c r="H14" s="72">
        <f t="shared" si="1"/>
        <v>59.5617816091954</v>
      </c>
    </row>
    <row r="15" spans="1:8" x14ac:dyDescent="0.25">
      <c r="A15"/>
      <c r="B15" s="16" t="s">
        <v>168</v>
      </c>
      <c r="C15" s="73">
        <v>444.39</v>
      </c>
      <c r="D15" s="73">
        <v>796</v>
      </c>
      <c r="E15" s="76">
        <v>696</v>
      </c>
      <c r="F15" s="74">
        <v>414.55</v>
      </c>
      <c r="G15" s="70">
        <f t="shared" si="0"/>
        <v>93.285177434235692</v>
      </c>
      <c r="H15" s="70">
        <f t="shared" si="1"/>
        <v>59.5617816091954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2602674.7400000002</v>
      </c>
      <c r="D6" s="75">
        <f t="shared" si="0"/>
        <v>2949040</v>
      </c>
      <c r="E6" s="75">
        <f t="shared" si="0"/>
        <v>3238214.62</v>
      </c>
      <c r="F6" s="75">
        <f t="shared" si="0"/>
        <v>3237639.57</v>
      </c>
      <c r="G6" s="70">
        <f>(F6*100)/C6</f>
        <v>124.3966262953011</v>
      </c>
      <c r="H6" s="70">
        <f>(F6*100)/E6</f>
        <v>99.982241757651011</v>
      </c>
    </row>
    <row r="7" spans="2:8" x14ac:dyDescent="0.25">
      <c r="B7" s="8" t="s">
        <v>169</v>
      </c>
      <c r="C7" s="75">
        <f t="shared" si="0"/>
        <v>2602674.7400000002</v>
      </c>
      <c r="D7" s="75">
        <f t="shared" si="0"/>
        <v>2949040</v>
      </c>
      <c r="E7" s="75">
        <f t="shared" si="0"/>
        <v>3238214.62</v>
      </c>
      <c r="F7" s="75">
        <f t="shared" si="0"/>
        <v>3237639.57</v>
      </c>
      <c r="G7" s="70">
        <f>(F7*100)/C7</f>
        <v>124.3966262953011</v>
      </c>
      <c r="H7" s="70">
        <f>(F7*100)/E7</f>
        <v>99.982241757651011</v>
      </c>
    </row>
    <row r="8" spans="2:8" x14ac:dyDescent="0.25">
      <c r="B8" s="11" t="s">
        <v>170</v>
      </c>
      <c r="C8" s="73">
        <v>2602674.7400000002</v>
      </c>
      <c r="D8" s="73">
        <v>2949040</v>
      </c>
      <c r="E8" s="73">
        <v>3238214.62</v>
      </c>
      <c r="F8" s="74">
        <v>3237639.57</v>
      </c>
      <c r="G8" s="70">
        <f>(F8*100)/C8</f>
        <v>124.3966262953011</v>
      </c>
      <c r="H8" s="70">
        <f>(F8*100)/E8</f>
        <v>99.982241757651011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171</v>
      </c>
      <c r="C1" s="39"/>
    </row>
    <row r="2" spans="1:6" ht="15" customHeight="1" x14ac:dyDescent="0.2">
      <c r="A2" s="41" t="s">
        <v>34</v>
      </c>
      <c r="B2" s="42" t="s">
        <v>172</v>
      </c>
      <c r="C2" s="39"/>
    </row>
    <row r="3" spans="1:6" s="39" customFormat="1" ht="43.5" customHeight="1" x14ac:dyDescent="0.2">
      <c r="A3" s="43" t="s">
        <v>35</v>
      </c>
      <c r="B3" s="37" t="s">
        <v>173</v>
      </c>
    </row>
    <row r="4" spans="1:6" s="39" customFormat="1" x14ac:dyDescent="0.2">
      <c r="A4" s="43" t="s">
        <v>36</v>
      </c>
      <c r="B4" s="44" t="s">
        <v>174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175</v>
      </c>
      <c r="B7" s="46"/>
      <c r="C7" s="77">
        <f>C11</f>
        <v>2948244</v>
      </c>
      <c r="D7" s="77">
        <f>D11</f>
        <v>3237518.62</v>
      </c>
      <c r="E7" s="77">
        <f>E11</f>
        <v>3237225.0200000009</v>
      </c>
      <c r="F7" s="77">
        <f>(E7*100)/D7</f>
        <v>99.990931326288404</v>
      </c>
    </row>
    <row r="8" spans="1:6" x14ac:dyDescent="0.2">
      <c r="A8" s="47" t="s">
        <v>68</v>
      </c>
      <c r="B8" s="46"/>
      <c r="C8" s="77">
        <f>C65</f>
        <v>796</v>
      </c>
      <c r="D8" s="77">
        <f>D65</f>
        <v>696</v>
      </c>
      <c r="E8" s="77">
        <f>E65</f>
        <v>414.55</v>
      </c>
      <c r="F8" s="77">
        <f>(E8*100)/D8</f>
        <v>59.5617816091954</v>
      </c>
    </row>
    <row r="9" spans="1:6" s="57" customFormat="1" x14ac:dyDescent="0.2"/>
    <row r="10" spans="1:6" ht="38.25" x14ac:dyDescent="0.2">
      <c r="A10" s="47" t="s">
        <v>176</v>
      </c>
      <c r="B10" s="47" t="s">
        <v>177</v>
      </c>
      <c r="C10" s="47" t="s">
        <v>43</v>
      </c>
      <c r="D10" s="47" t="s">
        <v>178</v>
      </c>
      <c r="E10" s="47" t="s">
        <v>179</v>
      </c>
      <c r="F10" s="47" t="s">
        <v>180</v>
      </c>
    </row>
    <row r="11" spans="1:6" x14ac:dyDescent="0.2">
      <c r="A11" s="48" t="s">
        <v>175</v>
      </c>
      <c r="B11" s="48" t="s">
        <v>181</v>
      </c>
      <c r="C11" s="78">
        <f>C12+C56</f>
        <v>2948244</v>
      </c>
      <c r="D11" s="78">
        <f>D12+D56</f>
        <v>3237518.62</v>
      </c>
      <c r="E11" s="78">
        <f>E12+E56</f>
        <v>3237225.0200000009</v>
      </c>
      <c r="F11" s="79">
        <f>(E11*100)/D11</f>
        <v>99.990931326288404</v>
      </c>
    </row>
    <row r="12" spans="1:6" x14ac:dyDescent="0.2">
      <c r="A12" s="49" t="s">
        <v>66</v>
      </c>
      <c r="B12" s="50" t="s">
        <v>67</v>
      </c>
      <c r="C12" s="80">
        <f>C13+C22+C50</f>
        <v>2944860</v>
      </c>
      <c r="D12" s="80">
        <f>D13+D22+D50</f>
        <v>3234134.62</v>
      </c>
      <c r="E12" s="80">
        <f>E13+E22+E50</f>
        <v>3233871.7300000009</v>
      </c>
      <c r="F12" s="81">
        <f>(E12*100)/D12</f>
        <v>99.991871395879002</v>
      </c>
    </row>
    <row r="13" spans="1:6" x14ac:dyDescent="0.2">
      <c r="A13" s="51" t="s">
        <v>68</v>
      </c>
      <c r="B13" s="52" t="s">
        <v>69</v>
      </c>
      <c r="C13" s="82">
        <f>C14+C17+C19</f>
        <v>2590780</v>
      </c>
      <c r="D13" s="82">
        <f>D14+D17+D19</f>
        <v>2854379</v>
      </c>
      <c r="E13" s="82">
        <f>E14+E17+E19</f>
        <v>2854129.6200000006</v>
      </c>
      <c r="F13" s="81">
        <f>(E13*100)/D13</f>
        <v>99.991263248503444</v>
      </c>
    </row>
    <row r="14" spans="1:6" x14ac:dyDescent="0.2">
      <c r="A14" s="53" t="s">
        <v>70</v>
      </c>
      <c r="B14" s="54" t="s">
        <v>71</v>
      </c>
      <c r="C14" s="83">
        <f>C15+C16</f>
        <v>2163000</v>
      </c>
      <c r="D14" s="83">
        <f>D15+D16</f>
        <v>2369264</v>
      </c>
      <c r="E14" s="83">
        <f>E15+E16</f>
        <v>2369241.4600000004</v>
      </c>
      <c r="F14" s="83">
        <f>(E14*100)/D14</f>
        <v>99.999048649707248</v>
      </c>
    </row>
    <row r="15" spans="1:6" x14ac:dyDescent="0.2">
      <c r="A15" s="55" t="s">
        <v>72</v>
      </c>
      <c r="B15" s="56" t="s">
        <v>73</v>
      </c>
      <c r="C15" s="84">
        <v>2143000</v>
      </c>
      <c r="D15" s="84">
        <v>2346264</v>
      </c>
      <c r="E15" s="84">
        <v>2343573.7200000002</v>
      </c>
      <c r="F15" s="84"/>
    </row>
    <row r="16" spans="1:6" x14ac:dyDescent="0.2">
      <c r="A16" s="55" t="s">
        <v>74</v>
      </c>
      <c r="B16" s="56" t="s">
        <v>75</v>
      </c>
      <c r="C16" s="84">
        <v>20000</v>
      </c>
      <c r="D16" s="84">
        <v>23000</v>
      </c>
      <c r="E16" s="84">
        <v>25667.74</v>
      </c>
      <c r="F16" s="84"/>
    </row>
    <row r="17" spans="1:6" x14ac:dyDescent="0.2">
      <c r="A17" s="53" t="s">
        <v>76</v>
      </c>
      <c r="B17" s="54" t="s">
        <v>77</v>
      </c>
      <c r="C17" s="83">
        <f>C18</f>
        <v>59988</v>
      </c>
      <c r="D17" s="83">
        <f>D18</f>
        <v>71038</v>
      </c>
      <c r="E17" s="83">
        <f>E18</f>
        <v>71013.56</v>
      </c>
      <c r="F17" s="83">
        <f>(E17*100)/D17</f>
        <v>99.965595878262334</v>
      </c>
    </row>
    <row r="18" spans="1:6" x14ac:dyDescent="0.2">
      <c r="A18" s="55" t="s">
        <v>78</v>
      </c>
      <c r="B18" s="56" t="s">
        <v>77</v>
      </c>
      <c r="C18" s="84">
        <v>59988</v>
      </c>
      <c r="D18" s="84">
        <v>71038</v>
      </c>
      <c r="E18" s="84">
        <v>71013.56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367792</v>
      </c>
      <c r="D19" s="83">
        <f>D20+D21</f>
        <v>414077</v>
      </c>
      <c r="E19" s="83">
        <f>E20+E21</f>
        <v>413874.60000000003</v>
      </c>
      <c r="F19" s="83">
        <f>(E19*100)/D19</f>
        <v>99.951120202281217</v>
      </c>
    </row>
    <row r="20" spans="1:6" x14ac:dyDescent="0.2">
      <c r="A20" s="55" t="s">
        <v>81</v>
      </c>
      <c r="B20" s="56" t="s">
        <v>82</v>
      </c>
      <c r="C20" s="84">
        <v>19642</v>
      </c>
      <c r="D20" s="84">
        <v>23142</v>
      </c>
      <c r="E20" s="84">
        <v>22949.759999999998</v>
      </c>
      <c r="F20" s="84"/>
    </row>
    <row r="21" spans="1:6" x14ac:dyDescent="0.2">
      <c r="A21" s="55" t="s">
        <v>83</v>
      </c>
      <c r="B21" s="56" t="s">
        <v>84</v>
      </c>
      <c r="C21" s="84">
        <v>348150</v>
      </c>
      <c r="D21" s="84">
        <v>390935</v>
      </c>
      <c r="E21" s="84">
        <v>390924.84</v>
      </c>
      <c r="F21" s="84"/>
    </row>
    <row r="22" spans="1:6" x14ac:dyDescent="0.2">
      <c r="A22" s="51" t="s">
        <v>85</v>
      </c>
      <c r="B22" s="52" t="s">
        <v>86</v>
      </c>
      <c r="C22" s="82">
        <f>C23+C28+C32+C42+C44</f>
        <v>341007</v>
      </c>
      <c r="D22" s="82">
        <f>D23+D28+D32+D42+D44</f>
        <v>366682.62</v>
      </c>
      <c r="E22" s="82">
        <f>E23+E28+E32+E42+E44</f>
        <v>366682.62</v>
      </c>
      <c r="F22" s="81">
        <f>(E22*100)/D22</f>
        <v>100</v>
      </c>
    </row>
    <row r="23" spans="1:6" x14ac:dyDescent="0.2">
      <c r="A23" s="53" t="s">
        <v>87</v>
      </c>
      <c r="B23" s="54" t="s">
        <v>88</v>
      </c>
      <c r="C23" s="83">
        <f>C24+C25+C26+C27</f>
        <v>65566</v>
      </c>
      <c r="D23" s="83">
        <f>D24+D25+D26+D27</f>
        <v>57180</v>
      </c>
      <c r="E23" s="83">
        <f>E24+E25+E26+E27</f>
        <v>52450.03</v>
      </c>
      <c r="F23" s="83">
        <f>(E23*100)/D23</f>
        <v>91.727929345925148</v>
      </c>
    </row>
    <row r="24" spans="1:6" x14ac:dyDescent="0.2">
      <c r="A24" s="55" t="s">
        <v>89</v>
      </c>
      <c r="B24" s="56" t="s">
        <v>90</v>
      </c>
      <c r="C24" s="84">
        <v>9954</v>
      </c>
      <c r="D24" s="84">
        <v>8000</v>
      </c>
      <c r="E24" s="84">
        <v>5046.83</v>
      </c>
      <c r="F24" s="84"/>
    </row>
    <row r="25" spans="1:6" ht="25.5" x14ac:dyDescent="0.2">
      <c r="A25" s="55" t="s">
        <v>91</v>
      </c>
      <c r="B25" s="56" t="s">
        <v>92</v>
      </c>
      <c r="C25" s="84">
        <v>52426</v>
      </c>
      <c r="D25" s="84">
        <v>47380</v>
      </c>
      <c r="E25" s="84">
        <v>46388.67</v>
      </c>
      <c r="F25" s="84"/>
    </row>
    <row r="26" spans="1:6" x14ac:dyDescent="0.2">
      <c r="A26" s="55" t="s">
        <v>93</v>
      </c>
      <c r="B26" s="56" t="s">
        <v>94</v>
      </c>
      <c r="C26" s="84">
        <v>2124</v>
      </c>
      <c r="D26" s="84">
        <v>1500</v>
      </c>
      <c r="E26" s="84">
        <v>829</v>
      </c>
      <c r="F26" s="84"/>
    </row>
    <row r="27" spans="1:6" x14ac:dyDescent="0.2">
      <c r="A27" s="55" t="s">
        <v>95</v>
      </c>
      <c r="B27" s="56" t="s">
        <v>96</v>
      </c>
      <c r="C27" s="84">
        <v>1062</v>
      </c>
      <c r="D27" s="84">
        <v>300</v>
      </c>
      <c r="E27" s="84">
        <v>185.53</v>
      </c>
      <c r="F27" s="84"/>
    </row>
    <row r="28" spans="1:6" x14ac:dyDescent="0.2">
      <c r="A28" s="53" t="s">
        <v>97</v>
      </c>
      <c r="B28" s="54" t="s">
        <v>98</v>
      </c>
      <c r="C28" s="83">
        <f>C29+C30+C31</f>
        <v>62248</v>
      </c>
      <c r="D28" s="83">
        <f>D29+D30+D31</f>
        <v>55717</v>
      </c>
      <c r="E28" s="83">
        <f>E29+E30+E31</f>
        <v>51153.58</v>
      </c>
      <c r="F28" s="83">
        <f>(E28*100)/D28</f>
        <v>91.809645171132686</v>
      </c>
    </row>
    <row r="29" spans="1:6" x14ac:dyDescent="0.2">
      <c r="A29" s="55" t="s">
        <v>99</v>
      </c>
      <c r="B29" s="56" t="s">
        <v>100</v>
      </c>
      <c r="C29" s="84">
        <v>27872</v>
      </c>
      <c r="D29" s="84">
        <v>28522</v>
      </c>
      <c r="E29" s="84">
        <v>27002</v>
      </c>
      <c r="F29" s="84"/>
    </row>
    <row r="30" spans="1:6" x14ac:dyDescent="0.2">
      <c r="A30" s="55" t="s">
        <v>101</v>
      </c>
      <c r="B30" s="56" t="s">
        <v>102</v>
      </c>
      <c r="C30" s="84">
        <v>33181</v>
      </c>
      <c r="D30" s="84">
        <v>26000</v>
      </c>
      <c r="E30" s="84">
        <v>22942.86</v>
      </c>
      <c r="F30" s="84"/>
    </row>
    <row r="31" spans="1:6" x14ac:dyDescent="0.2">
      <c r="A31" s="55" t="s">
        <v>103</v>
      </c>
      <c r="B31" s="56" t="s">
        <v>104</v>
      </c>
      <c r="C31" s="84">
        <v>1195</v>
      </c>
      <c r="D31" s="84">
        <v>1195</v>
      </c>
      <c r="E31" s="84">
        <v>1208.72</v>
      </c>
      <c r="F31" s="84"/>
    </row>
    <row r="32" spans="1:6" x14ac:dyDescent="0.2">
      <c r="A32" s="53" t="s">
        <v>105</v>
      </c>
      <c r="B32" s="54" t="s">
        <v>106</v>
      </c>
      <c r="C32" s="83">
        <f>C33+C34+C35+C36+C37+C38+C39+C40+C41</f>
        <v>200187</v>
      </c>
      <c r="D32" s="83">
        <f>D33+D34+D35+D36+D37+D38+D39+D40+D41</f>
        <v>243628.62</v>
      </c>
      <c r="E32" s="83">
        <f>E33+E34+E35+E36+E37+E38+E39+E40+E41</f>
        <v>257389.21000000002</v>
      </c>
      <c r="F32" s="83">
        <f>(E32*100)/D32</f>
        <v>105.6481828776931</v>
      </c>
    </row>
    <row r="33" spans="1:6" x14ac:dyDescent="0.2">
      <c r="A33" s="55" t="s">
        <v>107</v>
      </c>
      <c r="B33" s="56" t="s">
        <v>108</v>
      </c>
      <c r="C33" s="84">
        <v>29863</v>
      </c>
      <c r="D33" s="84">
        <v>27000</v>
      </c>
      <c r="E33" s="84">
        <v>26981.439999999999</v>
      </c>
      <c r="F33" s="84"/>
    </row>
    <row r="34" spans="1:6" x14ac:dyDescent="0.2">
      <c r="A34" s="55" t="s">
        <v>109</v>
      </c>
      <c r="B34" s="56" t="s">
        <v>110</v>
      </c>
      <c r="C34" s="84">
        <v>11281</v>
      </c>
      <c r="D34" s="84">
        <v>8000</v>
      </c>
      <c r="E34" s="84">
        <v>8957.06</v>
      </c>
      <c r="F34" s="84"/>
    </row>
    <row r="35" spans="1:6" x14ac:dyDescent="0.2">
      <c r="A35" s="55" t="s">
        <v>111</v>
      </c>
      <c r="B35" s="56" t="s">
        <v>112</v>
      </c>
      <c r="C35" s="84">
        <v>1128</v>
      </c>
      <c r="D35" s="84">
        <v>3991</v>
      </c>
      <c r="E35" s="84">
        <v>3313.72</v>
      </c>
      <c r="F35" s="84"/>
    </row>
    <row r="36" spans="1:6" x14ac:dyDescent="0.2">
      <c r="A36" s="55" t="s">
        <v>113</v>
      </c>
      <c r="B36" s="56" t="s">
        <v>114</v>
      </c>
      <c r="C36" s="84">
        <v>17254</v>
      </c>
      <c r="D36" s="84">
        <v>15000</v>
      </c>
      <c r="E36" s="84">
        <v>14529.72</v>
      </c>
      <c r="F36" s="84"/>
    </row>
    <row r="37" spans="1:6" x14ac:dyDescent="0.2">
      <c r="A37" s="55" t="s">
        <v>115</v>
      </c>
      <c r="B37" s="56" t="s">
        <v>116</v>
      </c>
      <c r="C37" s="84">
        <v>10618</v>
      </c>
      <c r="D37" s="84">
        <v>6000</v>
      </c>
      <c r="E37" s="84">
        <v>5259.52</v>
      </c>
      <c r="F37" s="84"/>
    </row>
    <row r="38" spans="1:6" x14ac:dyDescent="0.2">
      <c r="A38" s="55" t="s">
        <v>117</v>
      </c>
      <c r="B38" s="56" t="s">
        <v>118</v>
      </c>
      <c r="C38" s="84">
        <v>5000</v>
      </c>
      <c r="D38" s="84">
        <v>6624</v>
      </c>
      <c r="E38" s="84">
        <v>6789.07</v>
      </c>
      <c r="F38" s="84"/>
    </row>
    <row r="39" spans="1:6" x14ac:dyDescent="0.2">
      <c r="A39" s="55" t="s">
        <v>119</v>
      </c>
      <c r="B39" s="56" t="s">
        <v>120</v>
      </c>
      <c r="C39" s="84">
        <v>120000</v>
      </c>
      <c r="D39" s="84">
        <v>173217.62</v>
      </c>
      <c r="E39" s="84">
        <v>188674.64</v>
      </c>
      <c r="F39" s="84"/>
    </row>
    <row r="40" spans="1:6" x14ac:dyDescent="0.2">
      <c r="A40" s="55" t="s">
        <v>121</v>
      </c>
      <c r="B40" s="56" t="s">
        <v>122</v>
      </c>
      <c r="C40" s="84">
        <v>796</v>
      </c>
      <c r="D40" s="84">
        <v>296</v>
      </c>
      <c r="E40" s="84">
        <v>16.62</v>
      </c>
      <c r="F40" s="84"/>
    </row>
    <row r="41" spans="1:6" x14ac:dyDescent="0.2">
      <c r="A41" s="55" t="s">
        <v>123</v>
      </c>
      <c r="B41" s="56" t="s">
        <v>124</v>
      </c>
      <c r="C41" s="84">
        <v>4247</v>
      </c>
      <c r="D41" s="84">
        <v>3500</v>
      </c>
      <c r="E41" s="84">
        <v>2867.42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2654</v>
      </c>
      <c r="D42" s="83">
        <f>D43</f>
        <v>1000</v>
      </c>
      <c r="E42" s="83">
        <f>E43</f>
        <v>391</v>
      </c>
      <c r="F42" s="83">
        <f>(E42*100)/D42</f>
        <v>39.1</v>
      </c>
    </row>
    <row r="43" spans="1:6" ht="25.5" x14ac:dyDescent="0.2">
      <c r="A43" s="55" t="s">
        <v>127</v>
      </c>
      <c r="B43" s="56" t="s">
        <v>128</v>
      </c>
      <c r="C43" s="84">
        <v>2654</v>
      </c>
      <c r="D43" s="84">
        <v>1000</v>
      </c>
      <c r="E43" s="84">
        <v>391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10352</v>
      </c>
      <c r="D44" s="83">
        <f>D45+D46+D47+D48+D49</f>
        <v>9157</v>
      </c>
      <c r="E44" s="83">
        <f>E45+E46+E47+E48+E49</f>
        <v>5298.8</v>
      </c>
      <c r="F44" s="83">
        <f>(E44*100)/D44</f>
        <v>57.866113355902591</v>
      </c>
    </row>
    <row r="45" spans="1:6" x14ac:dyDescent="0.2">
      <c r="A45" s="55" t="s">
        <v>131</v>
      </c>
      <c r="B45" s="56" t="s">
        <v>132</v>
      </c>
      <c r="C45" s="84">
        <v>929</v>
      </c>
      <c r="D45" s="84">
        <v>929</v>
      </c>
      <c r="E45" s="84">
        <v>929</v>
      </c>
      <c r="F45" s="84"/>
    </row>
    <row r="46" spans="1:6" x14ac:dyDescent="0.2">
      <c r="A46" s="55" t="s">
        <v>133</v>
      </c>
      <c r="B46" s="56" t="s">
        <v>134</v>
      </c>
      <c r="C46" s="84">
        <v>796</v>
      </c>
      <c r="D46" s="84">
        <v>796</v>
      </c>
      <c r="E46" s="84">
        <v>796</v>
      </c>
      <c r="F46" s="84"/>
    </row>
    <row r="47" spans="1:6" x14ac:dyDescent="0.2">
      <c r="A47" s="55" t="s">
        <v>135</v>
      </c>
      <c r="B47" s="56" t="s">
        <v>136</v>
      </c>
      <c r="C47" s="84">
        <v>4247</v>
      </c>
      <c r="D47" s="84">
        <v>4247</v>
      </c>
      <c r="E47" s="84">
        <v>3031.7</v>
      </c>
      <c r="F47" s="84"/>
    </row>
    <row r="48" spans="1:6" x14ac:dyDescent="0.2">
      <c r="A48" s="55" t="s">
        <v>137</v>
      </c>
      <c r="B48" s="56" t="s">
        <v>138</v>
      </c>
      <c r="C48" s="84">
        <v>1195</v>
      </c>
      <c r="D48" s="84">
        <v>0</v>
      </c>
      <c r="E48" s="84">
        <v>0</v>
      </c>
      <c r="F48" s="84"/>
    </row>
    <row r="49" spans="1:6" x14ac:dyDescent="0.2">
      <c r="A49" s="55" t="s">
        <v>139</v>
      </c>
      <c r="B49" s="56" t="s">
        <v>130</v>
      </c>
      <c r="C49" s="84">
        <v>3185</v>
      </c>
      <c r="D49" s="84">
        <v>3185</v>
      </c>
      <c r="E49" s="84">
        <v>542.1</v>
      </c>
      <c r="F49" s="84"/>
    </row>
    <row r="50" spans="1:6" x14ac:dyDescent="0.2">
      <c r="A50" s="51" t="s">
        <v>140</v>
      </c>
      <c r="B50" s="52" t="s">
        <v>141</v>
      </c>
      <c r="C50" s="82">
        <f>C51+C53</f>
        <v>13073</v>
      </c>
      <c r="D50" s="82">
        <f>D51+D53</f>
        <v>13073</v>
      </c>
      <c r="E50" s="82">
        <f>E51+E53</f>
        <v>13059.49</v>
      </c>
      <c r="F50" s="81">
        <f>(E50*100)/D50</f>
        <v>99.896657232463852</v>
      </c>
    </row>
    <row r="51" spans="1:6" x14ac:dyDescent="0.2">
      <c r="A51" s="53" t="s">
        <v>142</v>
      </c>
      <c r="B51" s="54" t="s">
        <v>143</v>
      </c>
      <c r="C51" s="83">
        <f>C52</f>
        <v>226</v>
      </c>
      <c r="D51" s="83">
        <f>D52</f>
        <v>226</v>
      </c>
      <c r="E51" s="83">
        <f>E52</f>
        <v>216.59</v>
      </c>
      <c r="F51" s="83">
        <f>(E51*100)/D51</f>
        <v>95.836283185840713</v>
      </c>
    </row>
    <row r="52" spans="1:6" ht="25.5" x14ac:dyDescent="0.2">
      <c r="A52" s="55" t="s">
        <v>144</v>
      </c>
      <c r="B52" s="56" t="s">
        <v>145</v>
      </c>
      <c r="C52" s="84">
        <v>226</v>
      </c>
      <c r="D52" s="84">
        <v>226</v>
      </c>
      <c r="E52" s="84">
        <v>216.59</v>
      </c>
      <c r="F52" s="84"/>
    </row>
    <row r="53" spans="1:6" x14ac:dyDescent="0.2">
      <c r="A53" s="53" t="s">
        <v>146</v>
      </c>
      <c r="B53" s="54" t="s">
        <v>147</v>
      </c>
      <c r="C53" s="83">
        <f>C54+C55</f>
        <v>12847</v>
      </c>
      <c r="D53" s="83">
        <f>D54+D55</f>
        <v>12847</v>
      </c>
      <c r="E53" s="83">
        <f>E54+E55</f>
        <v>12842.9</v>
      </c>
      <c r="F53" s="83">
        <f>(E53*100)/D53</f>
        <v>99.96808593445941</v>
      </c>
    </row>
    <row r="54" spans="1:6" x14ac:dyDescent="0.2">
      <c r="A54" s="55" t="s">
        <v>148</v>
      </c>
      <c r="B54" s="56" t="s">
        <v>149</v>
      </c>
      <c r="C54" s="84">
        <v>1062</v>
      </c>
      <c r="D54" s="84">
        <v>1062</v>
      </c>
      <c r="E54" s="84">
        <v>1057.9000000000001</v>
      </c>
      <c r="F54" s="84"/>
    </row>
    <row r="55" spans="1:6" x14ac:dyDescent="0.2">
      <c r="A55" s="55" t="s">
        <v>150</v>
      </c>
      <c r="B55" s="56" t="s">
        <v>151</v>
      </c>
      <c r="C55" s="84">
        <v>11785</v>
      </c>
      <c r="D55" s="84">
        <v>11785</v>
      </c>
      <c r="E55" s="84">
        <v>11785</v>
      </c>
      <c r="F55" s="84"/>
    </row>
    <row r="56" spans="1:6" x14ac:dyDescent="0.2">
      <c r="A56" s="49" t="s">
        <v>152</v>
      </c>
      <c r="B56" s="50" t="s">
        <v>153</v>
      </c>
      <c r="C56" s="80">
        <f t="shared" ref="C56:E58" si="0">C57</f>
        <v>3384</v>
      </c>
      <c r="D56" s="80">
        <f t="shared" si="0"/>
        <v>3384</v>
      </c>
      <c r="E56" s="80">
        <f t="shared" si="0"/>
        <v>3353.29</v>
      </c>
      <c r="F56" s="81">
        <f>(E56*100)/D56</f>
        <v>99.092494089834517</v>
      </c>
    </row>
    <row r="57" spans="1:6" x14ac:dyDescent="0.2">
      <c r="A57" s="51" t="s">
        <v>154</v>
      </c>
      <c r="B57" s="52" t="s">
        <v>155</v>
      </c>
      <c r="C57" s="82">
        <f t="shared" si="0"/>
        <v>3384</v>
      </c>
      <c r="D57" s="82">
        <f t="shared" si="0"/>
        <v>3384</v>
      </c>
      <c r="E57" s="82">
        <f t="shared" si="0"/>
        <v>3353.29</v>
      </c>
      <c r="F57" s="81">
        <f>(E57*100)/D57</f>
        <v>99.092494089834517</v>
      </c>
    </row>
    <row r="58" spans="1:6" x14ac:dyDescent="0.2">
      <c r="A58" s="53" t="s">
        <v>156</v>
      </c>
      <c r="B58" s="54" t="s">
        <v>157</v>
      </c>
      <c r="C58" s="83">
        <f t="shared" si="0"/>
        <v>3384</v>
      </c>
      <c r="D58" s="83">
        <f t="shared" si="0"/>
        <v>3384</v>
      </c>
      <c r="E58" s="83">
        <f t="shared" si="0"/>
        <v>3353.29</v>
      </c>
      <c r="F58" s="83">
        <f>(E58*100)/D58</f>
        <v>99.092494089834517</v>
      </c>
    </row>
    <row r="59" spans="1:6" x14ac:dyDescent="0.2">
      <c r="A59" s="55" t="s">
        <v>158</v>
      </c>
      <c r="B59" s="56" t="s">
        <v>159</v>
      </c>
      <c r="C59" s="84">
        <v>3384</v>
      </c>
      <c r="D59" s="84">
        <v>3384</v>
      </c>
      <c r="E59" s="84">
        <v>3353.29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2948244</v>
      </c>
      <c r="D60" s="80">
        <f t="shared" si="1"/>
        <v>3237518.62</v>
      </c>
      <c r="E60" s="80">
        <f t="shared" si="1"/>
        <v>3237225.02</v>
      </c>
      <c r="F60" s="81">
        <f>(E60*100)/D60</f>
        <v>99.990931326288404</v>
      </c>
    </row>
    <row r="61" spans="1:6" x14ac:dyDescent="0.2">
      <c r="A61" s="51" t="s">
        <v>58</v>
      </c>
      <c r="B61" s="52" t="s">
        <v>59</v>
      </c>
      <c r="C61" s="82">
        <f t="shared" si="1"/>
        <v>2948244</v>
      </c>
      <c r="D61" s="82">
        <f t="shared" si="1"/>
        <v>3237518.62</v>
      </c>
      <c r="E61" s="82">
        <f t="shared" si="1"/>
        <v>3237225.02</v>
      </c>
      <c r="F61" s="81">
        <f>(E61*100)/D61</f>
        <v>99.990931326288404</v>
      </c>
    </row>
    <row r="62" spans="1:6" ht="25.5" x14ac:dyDescent="0.2">
      <c r="A62" s="53" t="s">
        <v>60</v>
      </c>
      <c r="B62" s="54" t="s">
        <v>61</v>
      </c>
      <c r="C62" s="83">
        <f>C63+C64</f>
        <v>2948244</v>
      </c>
      <c r="D62" s="83">
        <f>D63+D64</f>
        <v>3237518.62</v>
      </c>
      <c r="E62" s="83">
        <f>E63+E64</f>
        <v>3237225.02</v>
      </c>
      <c r="F62" s="83">
        <f>(E62*100)/D62</f>
        <v>99.990931326288404</v>
      </c>
    </row>
    <row r="63" spans="1:6" x14ac:dyDescent="0.2">
      <c r="A63" s="55" t="s">
        <v>62</v>
      </c>
      <c r="B63" s="56" t="s">
        <v>63</v>
      </c>
      <c r="C63" s="84">
        <v>2944860</v>
      </c>
      <c r="D63" s="84">
        <v>3234134.62</v>
      </c>
      <c r="E63" s="84">
        <v>3233871.73</v>
      </c>
      <c r="F63" s="84"/>
    </row>
    <row r="64" spans="1:6" ht="25.5" x14ac:dyDescent="0.2">
      <c r="A64" s="55" t="s">
        <v>64</v>
      </c>
      <c r="B64" s="56" t="s">
        <v>65</v>
      </c>
      <c r="C64" s="84">
        <v>3384</v>
      </c>
      <c r="D64" s="84">
        <v>3384</v>
      </c>
      <c r="E64" s="84">
        <v>3353.29</v>
      </c>
      <c r="F64" s="84"/>
    </row>
    <row r="65" spans="1:6" x14ac:dyDescent="0.2">
      <c r="A65" s="48" t="s">
        <v>68</v>
      </c>
      <c r="B65" s="48" t="s">
        <v>182</v>
      </c>
      <c r="C65" s="78">
        <f t="shared" ref="C65:E68" si="2">C66</f>
        <v>796</v>
      </c>
      <c r="D65" s="78">
        <f t="shared" si="2"/>
        <v>696</v>
      </c>
      <c r="E65" s="78">
        <f t="shared" si="2"/>
        <v>414.55</v>
      </c>
      <c r="F65" s="79">
        <f>(E65*100)/D65</f>
        <v>59.5617816091954</v>
      </c>
    </row>
    <row r="66" spans="1:6" x14ac:dyDescent="0.2">
      <c r="A66" s="49" t="s">
        <v>66</v>
      </c>
      <c r="B66" s="50" t="s">
        <v>67</v>
      </c>
      <c r="C66" s="80">
        <f t="shared" si="2"/>
        <v>796</v>
      </c>
      <c r="D66" s="80">
        <f t="shared" si="2"/>
        <v>696</v>
      </c>
      <c r="E66" s="80">
        <f t="shared" si="2"/>
        <v>414.55</v>
      </c>
      <c r="F66" s="81">
        <f>(E66*100)/D66</f>
        <v>59.5617816091954</v>
      </c>
    </row>
    <row r="67" spans="1:6" x14ac:dyDescent="0.2">
      <c r="A67" s="51" t="s">
        <v>85</v>
      </c>
      <c r="B67" s="52" t="s">
        <v>86</v>
      </c>
      <c r="C67" s="82">
        <f t="shared" si="2"/>
        <v>796</v>
      </c>
      <c r="D67" s="82">
        <f t="shared" si="2"/>
        <v>696</v>
      </c>
      <c r="E67" s="82">
        <f t="shared" si="2"/>
        <v>414.55</v>
      </c>
      <c r="F67" s="81">
        <f>(E67*100)/D67</f>
        <v>59.5617816091954</v>
      </c>
    </row>
    <row r="68" spans="1:6" x14ac:dyDescent="0.2">
      <c r="A68" s="53" t="s">
        <v>97</v>
      </c>
      <c r="B68" s="54" t="s">
        <v>98</v>
      </c>
      <c r="C68" s="83">
        <f t="shared" si="2"/>
        <v>796</v>
      </c>
      <c r="D68" s="83">
        <f t="shared" si="2"/>
        <v>696</v>
      </c>
      <c r="E68" s="83">
        <f t="shared" si="2"/>
        <v>414.55</v>
      </c>
      <c r="F68" s="83">
        <f>(E68*100)/D68</f>
        <v>59.5617816091954</v>
      </c>
    </row>
    <row r="69" spans="1:6" x14ac:dyDescent="0.2">
      <c r="A69" s="55" t="s">
        <v>99</v>
      </c>
      <c r="B69" s="56" t="s">
        <v>100</v>
      </c>
      <c r="C69" s="84">
        <v>796</v>
      </c>
      <c r="D69" s="84">
        <v>696</v>
      </c>
      <c r="E69" s="84">
        <v>414.55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796</v>
      </c>
      <c r="D70" s="80">
        <f t="shared" si="3"/>
        <v>696</v>
      </c>
      <c r="E70" s="80">
        <f t="shared" si="3"/>
        <v>403.01</v>
      </c>
      <c r="F70" s="81">
        <f>(E70*100)/D70</f>
        <v>57.90373563218391</v>
      </c>
    </row>
    <row r="71" spans="1:6" x14ac:dyDescent="0.2">
      <c r="A71" s="51" t="s">
        <v>52</v>
      </c>
      <c r="B71" s="52" t="s">
        <v>53</v>
      </c>
      <c r="C71" s="82">
        <f t="shared" si="3"/>
        <v>796</v>
      </c>
      <c r="D71" s="82">
        <f t="shared" si="3"/>
        <v>696</v>
      </c>
      <c r="E71" s="82">
        <f t="shared" si="3"/>
        <v>403.01</v>
      </c>
      <c r="F71" s="81">
        <f>(E71*100)/D71</f>
        <v>57.90373563218391</v>
      </c>
    </row>
    <row r="72" spans="1:6" x14ac:dyDescent="0.2">
      <c r="A72" s="53" t="s">
        <v>54</v>
      </c>
      <c r="B72" s="54" t="s">
        <v>55</v>
      </c>
      <c r="C72" s="83">
        <f t="shared" si="3"/>
        <v>796</v>
      </c>
      <c r="D72" s="83">
        <f t="shared" si="3"/>
        <v>696</v>
      </c>
      <c r="E72" s="83">
        <f t="shared" si="3"/>
        <v>403.01</v>
      </c>
      <c r="F72" s="83">
        <f>(E72*100)/D72</f>
        <v>57.90373563218391</v>
      </c>
    </row>
    <row r="73" spans="1:6" x14ac:dyDescent="0.2">
      <c r="A73" s="55" t="s">
        <v>56</v>
      </c>
      <c r="B73" s="56" t="s">
        <v>57</v>
      </c>
      <c r="C73" s="84">
        <v>796</v>
      </c>
      <c r="D73" s="84">
        <v>696</v>
      </c>
      <c r="E73" s="84">
        <v>403.01</v>
      </c>
      <c r="F73" s="84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Zorica Mijatović</cp:lastModifiedBy>
  <cp:lastPrinted>2023-07-24T12:33:14Z</cp:lastPrinted>
  <dcterms:created xsi:type="dcterms:W3CDTF">2022-08-12T12:51:27Z</dcterms:created>
  <dcterms:modified xsi:type="dcterms:W3CDTF">2025-03-28T12:57:05Z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