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vucak\Desktop\IZVJEŠTAJ O IZVRŠENJU PRORAČUNA 2024\ODO\"/>
    </mc:Choice>
  </mc:AlternateContent>
  <xr:revisionPtr revIDLastSave="0" documentId="13_ncr:1_{16D159FB-B6B0-4ECD-B707-1D6F297DE6B1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80" i="15"/>
  <c r="E80" i="15"/>
  <c r="D80" i="15"/>
  <c r="C80" i="15"/>
  <c r="F79" i="15"/>
  <c r="E79" i="15"/>
  <c r="D79" i="15"/>
  <c r="C79" i="15"/>
  <c r="F78" i="15"/>
  <c r="E78" i="15"/>
  <c r="D78" i="15"/>
  <c r="C78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2" i="15"/>
  <c r="E72" i="15"/>
  <c r="D72" i="15"/>
  <c r="C72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5" i="15"/>
  <c r="E55" i="15"/>
  <c r="D55" i="15"/>
  <c r="C55" i="15"/>
  <c r="F53" i="15"/>
  <c r="E53" i="15"/>
  <c r="D53" i="15"/>
  <c r="C53" i="15"/>
  <c r="F52" i="15"/>
  <c r="E52" i="15"/>
  <c r="D52" i="15"/>
  <c r="C52" i="15"/>
  <c r="F46" i="15"/>
  <c r="E46" i="15"/>
  <c r="D46" i="15"/>
  <c r="C46" i="15"/>
  <c r="F44" i="15"/>
  <c r="E44" i="15"/>
  <c r="D44" i="15"/>
  <c r="C44" i="15"/>
  <c r="F34" i="15"/>
  <c r="E34" i="15"/>
  <c r="D34" i="15"/>
  <c r="C34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81" i="3"/>
  <c r="K81" i="3"/>
  <c r="L80" i="3"/>
  <c r="K80" i="3"/>
  <c r="J80" i="3"/>
  <c r="I80" i="3"/>
  <c r="H80" i="3"/>
  <c r="G80" i="3"/>
  <c r="L79" i="3"/>
  <c r="K79" i="3"/>
  <c r="J79" i="3"/>
  <c r="I79" i="3"/>
  <c r="H79" i="3"/>
  <c r="G79" i="3"/>
  <c r="L78" i="3"/>
  <c r="K78" i="3"/>
  <c r="L77" i="3"/>
  <c r="K77" i="3"/>
  <c r="J77" i="3"/>
  <c r="I77" i="3"/>
  <c r="H77" i="3"/>
  <c r="G77" i="3"/>
  <c r="L76" i="3"/>
  <c r="K76" i="3"/>
  <c r="L75" i="3"/>
  <c r="K75" i="3"/>
  <c r="J75" i="3"/>
  <c r="I75" i="3"/>
  <c r="H75" i="3"/>
  <c r="G75" i="3"/>
  <c r="L74" i="3"/>
  <c r="K74" i="3"/>
  <c r="J74" i="3"/>
  <c r="I74" i="3"/>
  <c r="H74" i="3"/>
  <c r="G74" i="3"/>
  <c r="L73" i="3"/>
  <c r="K73" i="3"/>
  <c r="J73" i="3"/>
  <c r="I73" i="3"/>
  <c r="H73" i="3"/>
  <c r="G73" i="3"/>
  <c r="L72" i="3"/>
  <c r="K72" i="3"/>
  <c r="L71" i="3"/>
  <c r="K71" i="3"/>
  <c r="L70" i="3"/>
  <c r="K70" i="3"/>
  <c r="J70" i="3"/>
  <c r="I70" i="3"/>
  <c r="H70" i="3"/>
  <c r="G70" i="3"/>
  <c r="L69" i="3"/>
  <c r="K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L65" i="3"/>
  <c r="K65" i="3"/>
  <c r="L64" i="3"/>
  <c r="K64" i="3"/>
  <c r="L63" i="3"/>
  <c r="K63" i="3"/>
  <c r="L62" i="3"/>
  <c r="K62" i="3"/>
  <c r="L61" i="3"/>
  <c r="K61" i="3"/>
  <c r="J61" i="3"/>
  <c r="I61" i="3"/>
  <c r="H61" i="3"/>
  <c r="G61" i="3"/>
  <c r="L60" i="3"/>
  <c r="K60" i="3"/>
  <c r="L59" i="3"/>
  <c r="K59" i="3"/>
  <c r="J59" i="3"/>
  <c r="I59" i="3"/>
  <c r="H59" i="3"/>
  <c r="G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J49" i="3"/>
  <c r="I49" i="3"/>
  <c r="H49" i="3"/>
  <c r="G49" i="3"/>
  <c r="L48" i="3"/>
  <c r="K48" i="3"/>
  <c r="L47" i="3"/>
  <c r="K47" i="3"/>
  <c r="L46" i="3"/>
  <c r="K46" i="3"/>
  <c r="L45" i="3"/>
  <c r="K45" i="3"/>
  <c r="L44" i="3"/>
  <c r="K44" i="3"/>
  <c r="L43" i="3"/>
  <c r="K43" i="3"/>
  <c r="J43" i="3"/>
  <c r="I43" i="3"/>
  <c r="H43" i="3"/>
  <c r="G43" i="3"/>
  <c r="L42" i="3"/>
  <c r="K42" i="3"/>
  <c r="L41" i="3"/>
  <c r="K41" i="3"/>
  <c r="L40" i="3"/>
  <c r="K40" i="3"/>
  <c r="L39" i="3"/>
  <c r="K39" i="3"/>
  <c r="L38" i="3"/>
  <c r="K38" i="3"/>
  <c r="J38" i="3"/>
  <c r="I38" i="3"/>
  <c r="H38" i="3"/>
  <c r="G38" i="3"/>
  <c r="L37" i="3"/>
  <c r="K37" i="3"/>
  <c r="J37" i="3"/>
  <c r="I37" i="3"/>
  <c r="H37" i="3"/>
  <c r="G37" i="3"/>
  <c r="L36" i="3"/>
  <c r="K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<sst xmlns="http://schemas.openxmlformats.org/spreadsheetml/2006/main" count="412" uniqueCount="199">
  <si>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</si>
  <si>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</si>
  <si>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</si>
  <si>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</si>
  <si>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</si>
  <si>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</si>
  <si>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</si>
  <si>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</si>
  <si>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</si>
  <si>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</si>
  <si>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</si>
  <si>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</si>
  <si>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</si>
  <si>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</si>
  <si>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</si>
  <si>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</si>
  <si>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</si>
  <si>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</si>
  <si>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</si>
  <si>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</si>
  <si>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</si>
  <si>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</si>
  <si>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</si>
  <si>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</si>
  <si>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</si>
  <si>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</si>
  <si>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</si>
  <si>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</si>
  <si>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</si>
  <si>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</si>
  <si>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</si>
  <si>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</si>
  <si>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</si>
  <si>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</si>
  <si>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</si>
  <si>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</si>
  <si>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</si>
  <si>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</si>
  <si>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</si>
  <si>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</si>
  <si>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</si>
  <si>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</si>
  <si>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</si>
  <si>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</si>
  <si>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</si>
  <si>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</si>
  <si>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</si>
  <si>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</si>
  <si>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</si>
  <si>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</si>
  <si>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</si>
  <si>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</si>
  <si>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</si>
  <si>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</si>
  <si>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</si>
  <si>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</si>
  <si>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</si>
  <si>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</si>
  <si>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</si>
  <si>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</si>
  <si>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</si>
  <si>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</si>
  <si>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</si>
  <si>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</si>
  <si>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</si>
  <si>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</si>
  <si>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</si>
  <si>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</si>
  <si>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</si>
  <si>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</si>
  <si>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</si>
  <si>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</si>
  <si>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</si>
  <si>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</si>
  <si>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</si>
  <si>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</si>
  <si>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</si>
  <si>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</si>
  <si>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</si>
  <si>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</si>
  <si>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</si>
  <si>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</si>
  <si>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</si>
  <si>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</si>
  <si>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</si>
  <si>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</si>
  <si>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</si>
  <si>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</si>
  <si>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</si>
  <si>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</si>
  <si>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</si>
  <si>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</si>
  <si>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</si>
  <si>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</si>
  <si>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</si>
  <si>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</si>
  <si>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</si>
  <si>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</si>
  <si>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</si>
  <si>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</si>
  <si>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</si>
  <si>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</si>
  <si>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</si>
  <si>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</si>
  <si>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</si>
  <si>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</si>
  <si>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</si>
  <si>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</si>
  <si>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</si>
  <si>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</si>
  <si>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</si>
  <si>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</si>
  <si>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</si>
  <si>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</si>
  <si>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</si>
  <si>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</si>
  <si>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</si>
  <si>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</si>
  <si>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</si>
  <si>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</si>
  <si>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</si>
  <si>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</si>
  <si>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</si>
  <si>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</si>
  <si>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</si>
  <si>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</si>
  <si>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</si>
  <si>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</si>
  <si>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</si>
  <si>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</si>
  <si>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</si>
  <si>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</si>
  <si>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</si>
  <si>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</si>
  <si>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</si>
  <si>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</si>
  <si>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</si>
  <si>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</si>
  <si>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</si>
  <si>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</si>
  <si>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</si>
  <si>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</si>
  <si>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</si>
  <si>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</si>
  <si>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</si>
  <si>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</si>
  <si>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</si>
  <si>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</si>
  <si>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</si>
  <si>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</si>
  <si>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</si>
  <si>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</si>
  <si>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</si>
  <si>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</si>
  <si>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</si>
  <si>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</si>
  <si>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</si>
  <si>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</si>
  <si>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</si>
  <si>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</si>
  <si>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</si>
  <si>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</si>
  <si>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</si>
  <si>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</si>
  <si>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</si>
  <si>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</si>
  <si>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</si>
  <si>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</si>
  <si>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</si>
  <si>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</si>
  <si>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</si>
  <si>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</si>
  <si>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</si>
  <si>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</si>
  <si>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</si>
  <si>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</si>
  <si>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</si>
  <si>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</si>
  <si>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</si>
  <si>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</si>
  <si>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</si>
  <si>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</si>
  <si>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</si>
  <si>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</si>
  <si>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</si>
  <si>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</si>
  <si>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</si>
  <si>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 I UPRAVE</t>
  </si>
  <si>
    <t>85 OPĆINSKA DRŽAVNA ODVJETNIŠTVA</t>
  </si>
  <si>
    <t>4825 RIJEKA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</si>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</sst>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2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2652602.7200000002</v>
      </c>
      <c r="H10" s="86">
        <v>2967070</v>
      </c>
      <c r="I10" s="86">
        <v>3396673</v>
      </c>
      <c r="J10" s="86">
        <v>3395656.72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2652602.7200000002</v>
      </c>
      <c r="H12" s="87">
        <f t="shared" ref="H12:J12" si="0">H10+H11</f>
        <v>2967070</v>
      </c>
      <c r="I12" s="87">
        <f t="shared" si="0"/>
        <v>3396673</v>
      </c>
      <c r="J12" s="87">
        <f t="shared" si="0"/>
        <v>3395656.72</v>
      </c>
      <c r="K12" s="88">
        <f>J12/G12*100</f>
        <v>128.01226110482199</v>
      </c>
      <c r="L12" s="88">
        <f>J12/I12*100</f>
        <v>99.970080134296097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2623167.9900000002</v>
      </c>
      <c r="H13" s="86">
        <v>2963678</v>
      </c>
      <c r="I13" s="86">
        <v>3393281</v>
      </c>
      <c r="J13" s="86">
        <v>3392559.41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29434.73</v>
      </c>
      <c r="H14" s="86">
        <v>3392</v>
      </c>
      <c r="I14" s="86">
        <v>3392</v>
      </c>
      <c r="J14" s="86">
        <v>3105.6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2652602.7200000002</v>
      </c>
      <c r="H15" s="87">
        <f t="shared" ref="H15:J15" si="1">H13+H14</f>
        <v>2967070</v>
      </c>
      <c r="I15" s="87">
        <f t="shared" si="1"/>
        <v>3396673</v>
      </c>
      <c r="J15" s="87">
        <f t="shared" si="1"/>
        <v>3395665.0100000002</v>
      </c>
      <c r="K15" s="88">
        <f>J15/G15*100</f>
        <v>128.012573628063</v>
      </c>
      <c r="L15" s="88">
        <f>J15/I15*100</f>
        <v>99.970324196647695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-8.2900000000372529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87.6</v>
      </c>
      <c r="H24" s="86">
        <v>0</v>
      </c>
      <c r="I24" s="86">
        <v>0</v>
      </c>
      <c r="J24" s="86">
        <v>24.15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-24.15</v>
      </c>
      <c r="H25" s="86">
        <v>0</v>
      </c>
      <c r="I25" s="86">
        <v>0</v>
      </c>
      <c r="J25" s="86">
        <v>-15.86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63.449999999999996</v>
      </c>
      <c r="H26" s="94">
        <f t="shared" ref="H26:J26" si="4">H24+H25</f>
        <v>0</v>
      </c>
      <c r="I26" s="94">
        <f t="shared" si="4"/>
        <v>0</v>
      </c>
      <c r="J26" s="94">
        <f t="shared" si="4"/>
        <v>8.2899999999999991</v>
      </c>
      <c r="K26" s="93">
        <f>J26/G26*100</f>
        <v>13.065405831363277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63.449999999999996</v>
      </c>
      <c r="H27" s="94">
        <f t="shared" ref="H27:J27" si="5">H16+H26</f>
        <v>0</v>
      </c>
      <c r="I27" s="94">
        <f t="shared" si="5"/>
        <v>0</v>
      </c>
      <c r="J27" s="94">
        <f t="shared" si="5"/>
        <v>-3.7253755635902053E-11</v>
      </c>
      <c r="K27" s="93">
        <f>J27/G27*100</f>
        <v>-5.8713562861941764E-11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2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2652602.7200000002</v>
      </c>
      <c r="H10" s="65">
        <f>H11</f>
        <v>2967070</v>
      </c>
      <c r="I10" s="65">
        <f>I11</f>
        <v>3396673</v>
      </c>
      <c r="J10" s="65">
        <f>J11</f>
        <v>3395656.72</v>
      </c>
      <c r="K10" s="69">
        <f t="shared" ref="K10:K21" si="0">(J10*100)/G10</f>
        <v>128.01226110482159</v>
      </c>
      <c r="L10" s="69">
        <f t="shared" ref="L10:L21" si="1">(J10*100)/I10</f>
        <v>99.970080134296126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2652602.7200000002</v>
      </c>
      <c r="H11" s="65">
        <f>H12+H15+H18</f>
        <v>2967070</v>
      </c>
      <c r="I11" s="65">
        <f>I12+I15+I18</f>
        <v>3396673</v>
      </c>
      <c r="J11" s="65">
        <f>J12+J15+J18</f>
        <v>3395656.72</v>
      </c>
      <c r="K11" s="65">
        <f t="shared" si="0"/>
        <v>128.01226110482159</v>
      </c>
      <c r="L11" s="65">
        <f t="shared" si="1"/>
        <v>99.970080134296126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2547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>
        <f t="shared" si="0"/>
        <v>0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2547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>
        <f t="shared" si="0"/>
        <v>0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2547</v>
      </c>
      <c r="H14" s="66">
        <v>0</v>
      </c>
      <c r="I14" s="66">
        <v>0</v>
      </c>
      <c r="J14" s="66">
        <v>0</v>
      </c>
      <c r="K14" s="66">
        <f t="shared" si="0"/>
        <v>0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796.75</v>
      </c>
      <c r="H15" s="65">
        <f t="shared" si="3"/>
        <v>1725</v>
      </c>
      <c r="I15" s="65">
        <f t="shared" si="3"/>
        <v>725</v>
      </c>
      <c r="J15" s="65">
        <f t="shared" si="3"/>
        <v>696.39</v>
      </c>
      <c r="K15" s="65">
        <f t="shared" si="0"/>
        <v>87.403828051459058</v>
      </c>
      <c r="L15" s="65">
        <f t="shared" si="1"/>
        <v>96.053793103448271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796.75</v>
      </c>
      <c r="H16" s="65">
        <f t="shared" si="3"/>
        <v>1725</v>
      </c>
      <c r="I16" s="65">
        <f t="shared" si="3"/>
        <v>725</v>
      </c>
      <c r="J16" s="65">
        <f t="shared" si="3"/>
        <v>696.39</v>
      </c>
      <c r="K16" s="65">
        <f t="shared" si="0"/>
        <v>87.403828051459058</v>
      </c>
      <c r="L16" s="65">
        <f t="shared" si="1"/>
        <v>96.053793103448271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796.75</v>
      </c>
      <c r="H17" s="66">
        <v>1725</v>
      </c>
      <c r="I17" s="66">
        <v>725</v>
      </c>
      <c r="J17" s="66">
        <v>696.39</v>
      </c>
      <c r="K17" s="66">
        <f t="shared" si="0"/>
        <v>87.403828051459058</v>
      </c>
      <c r="L17" s="66">
        <f t="shared" si="1"/>
        <v>96.053793103448271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2649258.9700000002</v>
      </c>
      <c r="H18" s="65">
        <f>H19</f>
        <v>2965345</v>
      </c>
      <c r="I18" s="65">
        <f>I19</f>
        <v>3395948</v>
      </c>
      <c r="J18" s="65">
        <f>J19</f>
        <v>3394960.33</v>
      </c>
      <c r="K18" s="65">
        <f t="shared" si="0"/>
        <v>128.1475449717926</v>
      </c>
      <c r="L18" s="65">
        <f t="shared" si="1"/>
        <v>99.970916221332004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2649258.9700000002</v>
      </c>
      <c r="H19" s="65">
        <f>H20+H21</f>
        <v>2965345</v>
      </c>
      <c r="I19" s="65">
        <f>I20+I21</f>
        <v>3395948</v>
      </c>
      <c r="J19" s="65">
        <f>J20+J21</f>
        <v>3394960.33</v>
      </c>
      <c r="K19" s="65">
        <f t="shared" si="0"/>
        <v>128.1475449717926</v>
      </c>
      <c r="L19" s="65">
        <f t="shared" si="1"/>
        <v>99.970916221332004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2619824.2400000002</v>
      </c>
      <c r="H20" s="66">
        <v>2961953</v>
      </c>
      <c r="I20" s="66">
        <v>3392556</v>
      </c>
      <c r="J20" s="66">
        <v>3391854.73</v>
      </c>
      <c r="K20" s="66">
        <f t="shared" si="0"/>
        <v>129.46878947879341</v>
      </c>
      <c r="L20" s="66">
        <f t="shared" si="1"/>
        <v>99.979329154772984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66">
        <v>29434.73</v>
      </c>
      <c r="H21" s="66">
        <v>3392</v>
      </c>
      <c r="I21" s="66">
        <v>3392</v>
      </c>
      <c r="J21" s="66">
        <v>3105.6</v>
      </c>
      <c r="K21" s="66">
        <f t="shared" si="0"/>
        <v>10.550801722998647</v>
      </c>
      <c r="L21" s="66">
        <f t="shared" si="1"/>
        <v>91.556603773584911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G27+G73</f>
        <v>2652602.7199999997</v>
      </c>
      <c r="H26" s="65">
        <f>H27+H73</f>
        <v>2967070</v>
      </c>
      <c r="I26" s="65">
        <f>I27+I73</f>
        <v>3396673</v>
      </c>
      <c r="J26" s="65">
        <f>J27+J73</f>
        <v>3395665.0099999993</v>
      </c>
      <c r="K26" s="70">
        <f t="shared" ref="K26:K57" si="4">(J26*100)/G26</f>
        <v>128.01257362806294</v>
      </c>
      <c r="L26" s="70">
        <f t="shared" ref="L26:L57" si="5">(J26*100)/I26</f>
        <v>99.970324196647724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G28+G37+G67</f>
        <v>2623167.9899999998</v>
      </c>
      <c r="H27" s="65">
        <f>H28+H37+H67</f>
        <v>2963678</v>
      </c>
      <c r="I27" s="65">
        <f>I28+I37+I67</f>
        <v>3393281</v>
      </c>
      <c r="J27" s="65">
        <f>J28+J37+J67</f>
        <v>3392559.4099999992</v>
      </c>
      <c r="K27" s="65">
        <f t="shared" si="4"/>
        <v>129.33061942403469</v>
      </c>
      <c r="L27" s="65">
        <f t="shared" si="5"/>
        <v>99.978734740801016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G29+G32+G34</f>
        <v>2212764.46</v>
      </c>
      <c r="H28" s="65">
        <f>H29+H32+H34</f>
        <v>2618800</v>
      </c>
      <c r="I28" s="65">
        <f>I29+I32+I34</f>
        <v>2889614</v>
      </c>
      <c r="J28" s="65">
        <f>J29+J32+J34</f>
        <v>2889434.4399999995</v>
      </c>
      <c r="K28" s="65">
        <f t="shared" si="4"/>
        <v>130.5802986369367</v>
      </c>
      <c r="L28" s="65">
        <f t="shared" si="5"/>
        <v>99.993786021247132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1833348.15</v>
      </c>
      <c r="H29" s="65">
        <f>H30+H31</f>
        <v>2195800</v>
      </c>
      <c r="I29" s="65">
        <f>I30+I31</f>
        <v>2413610</v>
      </c>
      <c r="J29" s="65">
        <f>J30+J31</f>
        <v>2413504.2599999998</v>
      </c>
      <c r="K29" s="65">
        <f t="shared" si="4"/>
        <v>131.64462298118337</v>
      </c>
      <c r="L29" s="65">
        <f t="shared" si="5"/>
        <v>99.995619010527804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1819565.66</v>
      </c>
      <c r="H30" s="66">
        <v>2180800</v>
      </c>
      <c r="I30" s="66">
        <v>2395810</v>
      </c>
      <c r="J30" s="66">
        <v>2395801.94</v>
      </c>
      <c r="K30" s="66">
        <f t="shared" si="4"/>
        <v>131.66889179475942</v>
      </c>
      <c r="L30" s="66">
        <f t="shared" si="5"/>
        <v>99.99966357933225</v>
      </c>
    </row>
    <row r="31" spans="2:12" x14ac:dyDescent="0.25">
      <c r="B31" s="66"/>
      <c r="C31" s="66"/>
      <c r="D31" s="66"/>
      <c r="E31" s="66" t="s">
        <v>80</v>
      </c>
      <c r="F31" s="66" t="s">
        <v>81</v>
      </c>
      <c r="G31" s="66">
        <v>13782.49</v>
      </c>
      <c r="H31" s="66">
        <v>15000</v>
      </c>
      <c r="I31" s="66">
        <v>17800</v>
      </c>
      <c r="J31" s="66">
        <v>17702.32</v>
      </c>
      <c r="K31" s="66">
        <f t="shared" si="4"/>
        <v>128.44065187059812</v>
      </c>
      <c r="L31" s="66">
        <f t="shared" si="5"/>
        <v>99.451235955056177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</f>
        <v>48292.12</v>
      </c>
      <c r="H32" s="65">
        <f>H33</f>
        <v>54700</v>
      </c>
      <c r="I32" s="65">
        <f>I33</f>
        <v>63822</v>
      </c>
      <c r="J32" s="65">
        <f>J33</f>
        <v>63794.57</v>
      </c>
      <c r="K32" s="65">
        <f t="shared" si="4"/>
        <v>132.10140702044143</v>
      </c>
      <c r="L32" s="65">
        <f t="shared" si="5"/>
        <v>99.957021089906306</v>
      </c>
    </row>
    <row r="33" spans="2:12" x14ac:dyDescent="0.25">
      <c r="B33" s="66"/>
      <c r="C33" s="66"/>
      <c r="D33" s="66"/>
      <c r="E33" s="66" t="s">
        <v>84</v>
      </c>
      <c r="F33" s="66" t="s">
        <v>83</v>
      </c>
      <c r="G33" s="66">
        <v>48292.12</v>
      </c>
      <c r="H33" s="66">
        <v>54700</v>
      </c>
      <c r="I33" s="66">
        <v>63822</v>
      </c>
      <c r="J33" s="66">
        <v>63794.57</v>
      </c>
      <c r="K33" s="66">
        <f t="shared" si="4"/>
        <v>132.10140702044143</v>
      </c>
      <c r="L33" s="66">
        <f t="shared" si="5"/>
        <v>99.957021089906306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G35+G36</f>
        <v>331124.19</v>
      </c>
      <c r="H34" s="65">
        <f>H35+H36</f>
        <v>368300</v>
      </c>
      <c r="I34" s="65">
        <f>I35+I36</f>
        <v>412182</v>
      </c>
      <c r="J34" s="65">
        <f>J35+J36</f>
        <v>412135.61</v>
      </c>
      <c r="K34" s="65">
        <f t="shared" si="4"/>
        <v>124.4655698516016</v>
      </c>
      <c r="L34" s="65">
        <f t="shared" si="5"/>
        <v>99.988745263014877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28621.599999999999</v>
      </c>
      <c r="H35" s="66">
        <v>13913</v>
      </c>
      <c r="I35" s="66">
        <v>13908</v>
      </c>
      <c r="J35" s="66">
        <v>13907.25</v>
      </c>
      <c r="K35" s="66">
        <f t="shared" si="4"/>
        <v>48.590050870671107</v>
      </c>
      <c r="L35" s="66">
        <f t="shared" si="5"/>
        <v>99.994607420189823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302502.59000000003</v>
      </c>
      <c r="H36" s="66">
        <v>354387</v>
      </c>
      <c r="I36" s="66">
        <v>398274</v>
      </c>
      <c r="J36" s="66">
        <v>398228.36</v>
      </c>
      <c r="K36" s="66">
        <f t="shared" si="4"/>
        <v>131.64461170398573</v>
      </c>
      <c r="L36" s="66">
        <f t="shared" si="5"/>
        <v>99.988540552483968</v>
      </c>
    </row>
    <row r="37" spans="2:12" x14ac:dyDescent="0.25">
      <c r="B37" s="65"/>
      <c r="C37" s="65" t="s">
        <v>91</v>
      </c>
      <c r="D37" s="65"/>
      <c r="E37" s="65"/>
      <c r="F37" s="65" t="s">
        <v>92</v>
      </c>
      <c r="G37" s="65">
        <f>G38+G43+G49+G59+G61</f>
        <v>393106.67</v>
      </c>
      <c r="H37" s="65">
        <f>H38+H43+H49+H59+H61</f>
        <v>325409</v>
      </c>
      <c r="I37" s="65">
        <f>I38+I43+I49+I59+I61</f>
        <v>493448</v>
      </c>
      <c r="J37" s="65">
        <f>J38+J43+J49+J59+J61</f>
        <v>493367.45999999996</v>
      </c>
      <c r="K37" s="65">
        <f t="shared" si="4"/>
        <v>125.5047287801044</v>
      </c>
      <c r="L37" s="65">
        <f t="shared" si="5"/>
        <v>99.983678118059046</v>
      </c>
    </row>
    <row r="38" spans="2:12" x14ac:dyDescent="0.25">
      <c r="B38" s="65"/>
      <c r="C38" s="65"/>
      <c r="D38" s="65" t="s">
        <v>93</v>
      </c>
      <c r="E38" s="65"/>
      <c r="F38" s="65" t="s">
        <v>94</v>
      </c>
      <c r="G38" s="65">
        <f>G39+G40+G41+G42</f>
        <v>64903.99</v>
      </c>
      <c r="H38" s="65">
        <f>H39+H40+H41+H42</f>
        <v>72764</v>
      </c>
      <c r="I38" s="65">
        <f>I39+I40+I41+I42</f>
        <v>73064</v>
      </c>
      <c r="J38" s="65">
        <f>J39+J40+J41+J42</f>
        <v>73520.990000000005</v>
      </c>
      <c r="K38" s="65">
        <f t="shared" si="4"/>
        <v>113.27653353823086</v>
      </c>
      <c r="L38" s="65">
        <f t="shared" si="5"/>
        <v>100.62546534545056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9098.51</v>
      </c>
      <c r="H39" s="66">
        <v>10000</v>
      </c>
      <c r="I39" s="66">
        <v>7500</v>
      </c>
      <c r="J39" s="66">
        <v>8486.94</v>
      </c>
      <c r="K39" s="66">
        <f t="shared" si="4"/>
        <v>93.278349971588753</v>
      </c>
      <c r="L39" s="66">
        <f t="shared" si="5"/>
        <v>113.1592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55376.74</v>
      </c>
      <c r="H40" s="66">
        <v>62000</v>
      </c>
      <c r="I40" s="66">
        <v>64500</v>
      </c>
      <c r="J40" s="66">
        <v>63540</v>
      </c>
      <c r="K40" s="66">
        <f t="shared" si="4"/>
        <v>114.74131557762338</v>
      </c>
      <c r="L40" s="66">
        <f t="shared" si="5"/>
        <v>98.511627906976742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428.74</v>
      </c>
      <c r="H41" s="66">
        <v>664</v>
      </c>
      <c r="I41" s="66">
        <v>864</v>
      </c>
      <c r="J41" s="66">
        <v>1331.75</v>
      </c>
      <c r="K41" s="66">
        <f t="shared" si="4"/>
        <v>310.61948966739749</v>
      </c>
      <c r="L41" s="66">
        <f t="shared" si="5"/>
        <v>154.1377314814815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0</v>
      </c>
      <c r="H42" s="66">
        <v>100</v>
      </c>
      <c r="I42" s="66">
        <v>200</v>
      </c>
      <c r="J42" s="66">
        <v>162.30000000000001</v>
      </c>
      <c r="K42" s="66" t="e">
        <f t="shared" si="4"/>
        <v>#DIV/0!</v>
      </c>
      <c r="L42" s="66">
        <f t="shared" si="5"/>
        <v>81.150000000000006</v>
      </c>
    </row>
    <row r="43" spans="2:12" x14ac:dyDescent="0.25">
      <c r="B43" s="65"/>
      <c r="C43" s="65"/>
      <c r="D43" s="65" t="s">
        <v>103</v>
      </c>
      <c r="E43" s="65"/>
      <c r="F43" s="65" t="s">
        <v>104</v>
      </c>
      <c r="G43" s="65">
        <f>G44+G45+G46+G47+G48</f>
        <v>28381.530000000002</v>
      </c>
      <c r="H43" s="65">
        <f>H44+H45+H46+H47+H48</f>
        <v>32325</v>
      </c>
      <c r="I43" s="65">
        <f>I44+I45+I46+I47+I48</f>
        <v>30295</v>
      </c>
      <c r="J43" s="65">
        <f>J44+J45+J46+J47+J48</f>
        <v>28543.239999999998</v>
      </c>
      <c r="K43" s="65">
        <f t="shared" si="4"/>
        <v>100.56977196084918</v>
      </c>
      <c r="L43" s="65">
        <f t="shared" si="5"/>
        <v>94.217659679815156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24198.33</v>
      </c>
      <c r="H44" s="66">
        <v>24725</v>
      </c>
      <c r="I44" s="66">
        <v>23425</v>
      </c>
      <c r="J44" s="66">
        <v>22473.14</v>
      </c>
      <c r="K44" s="66">
        <f t="shared" si="4"/>
        <v>92.870623716595318</v>
      </c>
      <c r="L44" s="66">
        <f t="shared" si="5"/>
        <v>95.936563500533623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3034.58</v>
      </c>
      <c r="H45" s="66">
        <v>4900</v>
      </c>
      <c r="I45" s="66">
        <v>4300</v>
      </c>
      <c r="J45" s="66">
        <v>3917.41</v>
      </c>
      <c r="K45" s="66">
        <f t="shared" si="4"/>
        <v>129.09232908672701</v>
      </c>
      <c r="L45" s="66">
        <f t="shared" si="5"/>
        <v>91.102558139534878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0</v>
      </c>
      <c r="H46" s="66">
        <v>700</v>
      </c>
      <c r="I46" s="66">
        <v>700</v>
      </c>
      <c r="J46" s="66">
        <v>621.97</v>
      </c>
      <c r="K46" s="66" t="e">
        <f t="shared" si="4"/>
        <v>#DIV/0!</v>
      </c>
      <c r="L46" s="66">
        <f t="shared" si="5"/>
        <v>88.852857142857147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884.76</v>
      </c>
      <c r="H47" s="66">
        <v>1600</v>
      </c>
      <c r="I47" s="66">
        <v>1600</v>
      </c>
      <c r="J47" s="66">
        <v>1267.19</v>
      </c>
      <c r="K47" s="66">
        <f t="shared" si="4"/>
        <v>143.22415118224151</v>
      </c>
      <c r="L47" s="66">
        <f t="shared" si="5"/>
        <v>79.199375000000003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263.86</v>
      </c>
      <c r="H48" s="66">
        <v>400</v>
      </c>
      <c r="I48" s="66">
        <v>270</v>
      </c>
      <c r="J48" s="66">
        <v>263.52999999999997</v>
      </c>
      <c r="K48" s="66">
        <f t="shared" si="4"/>
        <v>99.874933676949894</v>
      </c>
      <c r="L48" s="66">
        <f t="shared" si="5"/>
        <v>97.603703703703701</v>
      </c>
    </row>
    <row r="49" spans="2:12" x14ac:dyDescent="0.25">
      <c r="B49" s="65"/>
      <c r="C49" s="65"/>
      <c r="D49" s="65" t="s">
        <v>115</v>
      </c>
      <c r="E49" s="65"/>
      <c r="F49" s="65" t="s">
        <v>116</v>
      </c>
      <c r="G49" s="65">
        <f>G50+G51+G52+G53+G54+G55+G56+G57+G58</f>
        <v>293172.36</v>
      </c>
      <c r="H49" s="65">
        <f>H50+H51+H52+H53+H54+H55+H56+H57+H58</f>
        <v>208180</v>
      </c>
      <c r="I49" s="65">
        <f>I50+I51+I52+I53+I54+I55+I56+I57+I58</f>
        <v>380630</v>
      </c>
      <c r="J49" s="65">
        <f>J50+J51+J52+J53+J54+J55+J56+J57+J58</f>
        <v>383410.98</v>
      </c>
      <c r="K49" s="65">
        <f t="shared" si="4"/>
        <v>130.78005716500698</v>
      </c>
      <c r="L49" s="65">
        <f t="shared" si="5"/>
        <v>100.7306255418648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39709.49</v>
      </c>
      <c r="H50" s="66">
        <v>41000</v>
      </c>
      <c r="I50" s="66">
        <v>52000</v>
      </c>
      <c r="J50" s="66">
        <v>51702.89</v>
      </c>
      <c r="K50" s="66">
        <f t="shared" si="4"/>
        <v>130.20285579089534</v>
      </c>
      <c r="L50" s="66">
        <f t="shared" si="5"/>
        <v>99.42863461538461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5106.8900000000003</v>
      </c>
      <c r="H51" s="66">
        <v>4800</v>
      </c>
      <c r="I51" s="66">
        <v>5400</v>
      </c>
      <c r="J51" s="66">
        <v>8193.1200000000008</v>
      </c>
      <c r="K51" s="66">
        <f t="shared" si="4"/>
        <v>160.4326703727709</v>
      </c>
      <c r="L51" s="66">
        <f t="shared" si="5"/>
        <v>151.72444444444446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4814.68</v>
      </c>
      <c r="H52" s="66">
        <v>3800</v>
      </c>
      <c r="I52" s="66">
        <v>2900</v>
      </c>
      <c r="J52" s="66">
        <v>3745.72</v>
      </c>
      <c r="K52" s="66">
        <f t="shared" si="4"/>
        <v>77.79790141816278</v>
      </c>
      <c r="L52" s="66">
        <f t="shared" si="5"/>
        <v>129.16275862068966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15475.32</v>
      </c>
      <c r="H53" s="66">
        <v>16000</v>
      </c>
      <c r="I53" s="66">
        <v>16000</v>
      </c>
      <c r="J53" s="66">
        <v>14992.72</v>
      </c>
      <c r="K53" s="66">
        <f t="shared" si="4"/>
        <v>96.88148613405086</v>
      </c>
      <c r="L53" s="66">
        <f t="shared" si="5"/>
        <v>93.704499999999996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10739.54</v>
      </c>
      <c r="H54" s="66">
        <v>11300</v>
      </c>
      <c r="I54" s="66">
        <v>11000</v>
      </c>
      <c r="J54" s="66">
        <v>10545.4</v>
      </c>
      <c r="K54" s="66">
        <f t="shared" si="4"/>
        <v>98.192287565389194</v>
      </c>
      <c r="L54" s="66">
        <f t="shared" si="5"/>
        <v>95.867272727272734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9418.4</v>
      </c>
      <c r="H55" s="66">
        <v>2000</v>
      </c>
      <c r="I55" s="66">
        <v>1000</v>
      </c>
      <c r="J55" s="66">
        <v>1765.09</v>
      </c>
      <c r="K55" s="66">
        <f t="shared" si="4"/>
        <v>18.740868937399135</v>
      </c>
      <c r="L55" s="66">
        <f t="shared" si="5"/>
        <v>176.50899999999999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207303.81</v>
      </c>
      <c r="H56" s="66">
        <v>128330</v>
      </c>
      <c r="I56" s="66">
        <v>291130</v>
      </c>
      <c r="J56" s="66">
        <v>291607.24</v>
      </c>
      <c r="K56" s="66">
        <f t="shared" si="4"/>
        <v>140.66660907004072</v>
      </c>
      <c r="L56" s="66">
        <f t="shared" si="5"/>
        <v>100.16392676811047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110.54</v>
      </c>
      <c r="H57" s="66">
        <v>150</v>
      </c>
      <c r="I57" s="66">
        <v>400</v>
      </c>
      <c r="J57" s="66">
        <v>218.17</v>
      </c>
      <c r="K57" s="66">
        <f t="shared" si="4"/>
        <v>197.36746878957842</v>
      </c>
      <c r="L57" s="66">
        <f t="shared" si="5"/>
        <v>54.542499999999997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493.69</v>
      </c>
      <c r="H58" s="66">
        <v>800</v>
      </c>
      <c r="I58" s="66">
        <v>800</v>
      </c>
      <c r="J58" s="66">
        <v>640.63</v>
      </c>
      <c r="K58" s="66">
        <f t="shared" ref="K58:K81" si="6">(J58*100)/G58</f>
        <v>129.76361684457859</v>
      </c>
      <c r="L58" s="66">
        <f t="shared" ref="L58:L81" si="7">(J58*100)/I58</f>
        <v>80.078749999999999</v>
      </c>
    </row>
    <row r="59" spans="2:12" x14ac:dyDescent="0.25">
      <c r="B59" s="65"/>
      <c r="C59" s="65"/>
      <c r="D59" s="65" t="s">
        <v>135</v>
      </c>
      <c r="E59" s="65"/>
      <c r="F59" s="65" t="s">
        <v>136</v>
      </c>
      <c r="G59" s="65">
        <f>G60</f>
        <v>1070</v>
      </c>
      <c r="H59" s="65">
        <f>H60</f>
        <v>1500</v>
      </c>
      <c r="I59" s="65">
        <f>I60</f>
        <v>2150</v>
      </c>
      <c r="J59" s="65">
        <f>J60</f>
        <v>1828.06</v>
      </c>
      <c r="K59" s="65">
        <f t="shared" si="6"/>
        <v>170.84672897196262</v>
      </c>
      <c r="L59" s="65">
        <f t="shared" si="7"/>
        <v>85.026046511627911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1070</v>
      </c>
      <c r="H60" s="66">
        <v>1500</v>
      </c>
      <c r="I60" s="66">
        <v>2150</v>
      </c>
      <c r="J60" s="66">
        <v>1828.06</v>
      </c>
      <c r="K60" s="66">
        <f t="shared" si="6"/>
        <v>170.84672897196262</v>
      </c>
      <c r="L60" s="66">
        <f t="shared" si="7"/>
        <v>85.026046511627911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G62+G63+G64+G65+G66</f>
        <v>5578.79</v>
      </c>
      <c r="H61" s="65">
        <f>H62+H63+H64+H65+H66</f>
        <v>10640</v>
      </c>
      <c r="I61" s="65">
        <f>I62+I63+I64+I65+I66</f>
        <v>7309</v>
      </c>
      <c r="J61" s="65">
        <f>J62+J63+J64+J65+J66</f>
        <v>6064.1900000000005</v>
      </c>
      <c r="K61" s="65">
        <f t="shared" si="6"/>
        <v>108.7008114662857</v>
      </c>
      <c r="L61" s="65">
        <f t="shared" si="7"/>
        <v>82.968805582158978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436.92</v>
      </c>
      <c r="H62" s="66">
        <v>800</v>
      </c>
      <c r="I62" s="66">
        <v>839</v>
      </c>
      <c r="J62" s="66">
        <v>838.95</v>
      </c>
      <c r="K62" s="66">
        <f t="shared" si="6"/>
        <v>192.01455644053831</v>
      </c>
      <c r="L62" s="66">
        <f t="shared" si="7"/>
        <v>99.994040524433856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98.07</v>
      </c>
      <c r="H63" s="66">
        <v>140</v>
      </c>
      <c r="I63" s="66">
        <v>70</v>
      </c>
      <c r="J63" s="66">
        <v>0</v>
      </c>
      <c r="K63" s="66">
        <f t="shared" si="6"/>
        <v>0</v>
      </c>
      <c r="L63" s="66">
        <f t="shared" si="7"/>
        <v>0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3402.38</v>
      </c>
      <c r="H64" s="66">
        <v>4000</v>
      </c>
      <c r="I64" s="66">
        <v>4000</v>
      </c>
      <c r="J64" s="66">
        <v>4001.26</v>
      </c>
      <c r="K64" s="66">
        <f t="shared" si="6"/>
        <v>117.60179638958611</v>
      </c>
      <c r="L64" s="66">
        <f t="shared" si="7"/>
        <v>100.03149999999999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549.38</v>
      </c>
      <c r="H65" s="66">
        <v>3000</v>
      </c>
      <c r="I65" s="66">
        <v>200</v>
      </c>
      <c r="J65" s="66">
        <v>200</v>
      </c>
      <c r="K65" s="66">
        <f t="shared" si="6"/>
        <v>36.404674360187848</v>
      </c>
      <c r="L65" s="66">
        <f t="shared" si="7"/>
        <v>100</v>
      </c>
    </row>
    <row r="66" spans="2:12" x14ac:dyDescent="0.25">
      <c r="B66" s="66"/>
      <c r="C66" s="66"/>
      <c r="D66" s="66"/>
      <c r="E66" s="66" t="s">
        <v>149</v>
      </c>
      <c r="F66" s="66" t="s">
        <v>140</v>
      </c>
      <c r="G66" s="66">
        <v>1092.04</v>
      </c>
      <c r="H66" s="66">
        <v>2700</v>
      </c>
      <c r="I66" s="66">
        <v>2200</v>
      </c>
      <c r="J66" s="66">
        <v>1023.98</v>
      </c>
      <c r="K66" s="66">
        <f t="shared" si="6"/>
        <v>93.767627559430068</v>
      </c>
      <c r="L66" s="66">
        <f t="shared" si="7"/>
        <v>46.544545454545457</v>
      </c>
    </row>
    <row r="67" spans="2:12" x14ac:dyDescent="0.25">
      <c r="B67" s="65"/>
      <c r="C67" s="65" t="s">
        <v>150</v>
      </c>
      <c r="D67" s="65"/>
      <c r="E67" s="65"/>
      <c r="F67" s="65" t="s">
        <v>151</v>
      </c>
      <c r="G67" s="65">
        <f>G68+G70</f>
        <v>17296.86</v>
      </c>
      <c r="H67" s="65">
        <f>H68+H70</f>
        <v>19469</v>
      </c>
      <c r="I67" s="65">
        <f>I68+I70</f>
        <v>10219</v>
      </c>
      <c r="J67" s="65">
        <f>J68+J70</f>
        <v>9757.51</v>
      </c>
      <c r="K67" s="65">
        <f t="shared" si="6"/>
        <v>56.412030854155027</v>
      </c>
      <c r="L67" s="65">
        <f t="shared" si="7"/>
        <v>95.484000391427728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</f>
        <v>362.17</v>
      </c>
      <c r="H68" s="65">
        <f>H69</f>
        <v>264</v>
      </c>
      <c r="I68" s="65">
        <f>I69</f>
        <v>264</v>
      </c>
      <c r="J68" s="65">
        <f>J69</f>
        <v>245.53</v>
      </c>
      <c r="K68" s="65">
        <f t="shared" si="6"/>
        <v>67.794129828533556</v>
      </c>
      <c r="L68" s="65">
        <f t="shared" si="7"/>
        <v>93.003787878787875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362.17</v>
      </c>
      <c r="H69" s="66">
        <v>264</v>
      </c>
      <c r="I69" s="66">
        <v>264</v>
      </c>
      <c r="J69" s="66">
        <v>245.53</v>
      </c>
      <c r="K69" s="66">
        <f t="shared" si="6"/>
        <v>67.794129828533556</v>
      </c>
      <c r="L69" s="66">
        <f t="shared" si="7"/>
        <v>93.003787878787875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G71+G72</f>
        <v>16934.690000000002</v>
      </c>
      <c r="H70" s="65">
        <f>H71+H72</f>
        <v>19205</v>
      </c>
      <c r="I70" s="65">
        <f>I71+I72</f>
        <v>9955</v>
      </c>
      <c r="J70" s="65">
        <f>J71+J72</f>
        <v>9511.98</v>
      </c>
      <c r="K70" s="65">
        <f t="shared" si="6"/>
        <v>56.168610113323588</v>
      </c>
      <c r="L70" s="65">
        <f t="shared" si="7"/>
        <v>95.549773982923156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665</v>
      </c>
      <c r="H71" s="66">
        <v>1000</v>
      </c>
      <c r="I71" s="66">
        <v>1050</v>
      </c>
      <c r="J71" s="66">
        <v>883.04</v>
      </c>
      <c r="K71" s="66">
        <f t="shared" si="6"/>
        <v>132.78796992481202</v>
      </c>
      <c r="L71" s="66">
        <f t="shared" si="7"/>
        <v>84.099047619047624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16269.69</v>
      </c>
      <c r="H72" s="66">
        <v>18205</v>
      </c>
      <c r="I72" s="66">
        <v>8905</v>
      </c>
      <c r="J72" s="66">
        <v>8628.94</v>
      </c>
      <c r="K72" s="66">
        <f t="shared" si="6"/>
        <v>53.036904821173607</v>
      </c>
      <c r="L72" s="66">
        <f t="shared" si="7"/>
        <v>96.899943851768668</v>
      </c>
    </row>
    <row r="73" spans="2:12" x14ac:dyDescent="0.25">
      <c r="B73" s="65" t="s">
        <v>162</v>
      </c>
      <c r="C73" s="65"/>
      <c r="D73" s="65"/>
      <c r="E73" s="65"/>
      <c r="F73" s="65" t="s">
        <v>163</v>
      </c>
      <c r="G73" s="65">
        <f>G74+G79</f>
        <v>29434.73</v>
      </c>
      <c r="H73" s="65">
        <f>H74+H79</f>
        <v>3392</v>
      </c>
      <c r="I73" s="65">
        <f>I74+I79</f>
        <v>3392</v>
      </c>
      <c r="J73" s="65">
        <f>J74+J79</f>
        <v>3105.6</v>
      </c>
      <c r="K73" s="65">
        <f t="shared" si="6"/>
        <v>10.550801722998647</v>
      </c>
      <c r="L73" s="65">
        <f t="shared" si="7"/>
        <v>91.556603773584911</v>
      </c>
    </row>
    <row r="74" spans="2:12" x14ac:dyDescent="0.25">
      <c r="B74" s="65"/>
      <c r="C74" s="65" t="s">
        <v>164</v>
      </c>
      <c r="D74" s="65"/>
      <c r="E74" s="65"/>
      <c r="F74" s="65" t="s">
        <v>165</v>
      </c>
      <c r="G74" s="65">
        <f>G75+G77</f>
        <v>3293.64</v>
      </c>
      <c r="H74" s="65">
        <f>H75+H77</f>
        <v>3392</v>
      </c>
      <c r="I74" s="65">
        <f>I75+I77</f>
        <v>3392</v>
      </c>
      <c r="J74" s="65">
        <f>J75+J77</f>
        <v>3105.6</v>
      </c>
      <c r="K74" s="65">
        <f t="shared" si="6"/>
        <v>94.290815025321535</v>
      </c>
      <c r="L74" s="65">
        <f t="shared" si="7"/>
        <v>91.556603773584911</v>
      </c>
    </row>
    <row r="75" spans="2:12" x14ac:dyDescent="0.25">
      <c r="B75" s="65"/>
      <c r="C75" s="65"/>
      <c r="D75" s="65" t="s">
        <v>166</v>
      </c>
      <c r="E75" s="65"/>
      <c r="F75" s="65" t="s">
        <v>167</v>
      </c>
      <c r="G75" s="65">
        <f>G76</f>
        <v>0</v>
      </c>
      <c r="H75" s="65">
        <f>H76</f>
        <v>0</v>
      </c>
      <c r="I75" s="65">
        <f>I76</f>
        <v>0</v>
      </c>
      <c r="J75" s="65">
        <f>J76</f>
        <v>0</v>
      </c>
      <c r="K75" s="65" t="e">
        <f t="shared" si="6"/>
        <v>#DIV/0!</v>
      </c>
      <c r="L75" s="65" t="e">
        <f t="shared" si="7"/>
        <v>#DIV/0!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0</v>
      </c>
      <c r="H76" s="66">
        <v>0</v>
      </c>
      <c r="I76" s="66">
        <v>0</v>
      </c>
      <c r="J76" s="66">
        <v>0</v>
      </c>
      <c r="K76" s="66" t="e">
        <f t="shared" si="6"/>
        <v>#DIV/0!</v>
      </c>
      <c r="L76" s="66" t="e">
        <f t="shared" si="7"/>
        <v>#DIV/0!</v>
      </c>
    </row>
    <row r="77" spans="2:12" x14ac:dyDescent="0.25">
      <c r="B77" s="65"/>
      <c r="C77" s="65"/>
      <c r="D77" s="65" t="s">
        <v>170</v>
      </c>
      <c r="E77" s="65"/>
      <c r="F77" s="65" t="s">
        <v>171</v>
      </c>
      <c r="G77" s="65">
        <f>G78</f>
        <v>3293.64</v>
      </c>
      <c r="H77" s="65">
        <f>H78</f>
        <v>3392</v>
      </c>
      <c r="I77" s="65">
        <f>I78</f>
        <v>3392</v>
      </c>
      <c r="J77" s="65">
        <f>J78</f>
        <v>3105.6</v>
      </c>
      <c r="K77" s="65">
        <f t="shared" si="6"/>
        <v>94.290815025321535</v>
      </c>
      <c r="L77" s="65">
        <f t="shared" si="7"/>
        <v>91.556603773584911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3293.64</v>
      </c>
      <c r="H78" s="66">
        <v>3392</v>
      </c>
      <c r="I78" s="66">
        <v>3392</v>
      </c>
      <c r="J78" s="66">
        <v>3105.6</v>
      </c>
      <c r="K78" s="66">
        <f t="shared" si="6"/>
        <v>94.290815025321535</v>
      </c>
      <c r="L78" s="66">
        <f t="shared" si="7"/>
        <v>91.556603773584911</v>
      </c>
    </row>
    <row r="79" spans="2:12" x14ac:dyDescent="0.25">
      <c r="B79" s="65"/>
      <c r="C79" s="65" t="s">
        <v>174</v>
      </c>
      <c r="D79" s="65"/>
      <c r="E79" s="65"/>
      <c r="F79" s="65" t="s">
        <v>175</v>
      </c>
      <c r="G79" s="65">
        <f t="shared" ref="G79:J80" si="8">G80</f>
        <v>26141.09</v>
      </c>
      <c r="H79" s="65">
        <f t="shared" si="8"/>
        <v>0</v>
      </c>
      <c r="I79" s="65">
        <f t="shared" si="8"/>
        <v>0</v>
      </c>
      <c r="J79" s="65">
        <f t="shared" si="8"/>
        <v>0</v>
      </c>
      <c r="K79" s="65">
        <f t="shared" si="6"/>
        <v>0</v>
      </c>
      <c r="L79" s="65" t="e">
        <f t="shared" si="7"/>
        <v>#DIV/0!</v>
      </c>
    </row>
    <row r="80" spans="2:12" x14ac:dyDescent="0.25">
      <c r="B80" s="65"/>
      <c r="C80" s="65"/>
      <c r="D80" s="65" t="s">
        <v>176</v>
      </c>
      <c r="E80" s="65"/>
      <c r="F80" s="65" t="s">
        <v>177</v>
      </c>
      <c r="G80" s="65">
        <f t="shared" si="8"/>
        <v>26141.09</v>
      </c>
      <c r="H80" s="65">
        <f t="shared" si="8"/>
        <v>0</v>
      </c>
      <c r="I80" s="65">
        <f t="shared" si="8"/>
        <v>0</v>
      </c>
      <c r="J80" s="65">
        <f t="shared" si="8"/>
        <v>0</v>
      </c>
      <c r="K80" s="65">
        <f t="shared" si="6"/>
        <v>0</v>
      </c>
      <c r="L80" s="65" t="e">
        <f t="shared" si="7"/>
        <v>#DIV/0!</v>
      </c>
    </row>
    <row r="81" spans="2:12" x14ac:dyDescent="0.25">
      <c r="B81" s="66"/>
      <c r="C81" s="66"/>
      <c r="D81" s="66"/>
      <c r="E81" s="66" t="s">
        <v>178</v>
      </c>
      <c r="F81" s="66" t="s">
        <v>177</v>
      </c>
      <c r="G81" s="66">
        <v>26141.09</v>
      </c>
      <c r="H81" s="66">
        <v>0</v>
      </c>
      <c r="I81" s="66">
        <v>0</v>
      </c>
      <c r="J81" s="66">
        <v>0</v>
      </c>
      <c r="K81" s="66">
        <f t="shared" si="6"/>
        <v>0</v>
      </c>
      <c r="L81" s="66" t="e">
        <f t="shared" si="7"/>
        <v>#DIV/0!</v>
      </c>
    </row>
    <row r="82" spans="2:12" x14ac:dyDescent="0.25">
      <c r="B82" s="65"/>
      <c r="C82" s="66"/>
      <c r="D82" s="67"/>
      <c r="E82" s="68"/>
      <c r="F82" s="8"/>
      <c r="G82" s="65"/>
      <c r="H82" s="65"/>
      <c r="I82" s="65"/>
      <c r="J82" s="65"/>
      <c r="K82" s="70"/>
      <c r="L82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9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2652602.7200000002</v>
      </c>
      <c r="D6" s="71">
        <f>D7+D9+D11</f>
        <v>2967070</v>
      </c>
      <c r="E6" s="71">
        <f>E7+E9+E11</f>
        <v>3396673</v>
      </c>
      <c r="F6" s="71">
        <f>F7+F9+F11</f>
        <v>3395656.72</v>
      </c>
      <c r="G6" s="72">
        <f t="shared" ref="G6:G19" si="0">(F6*100)/C6</f>
        <v>128.01226110482159</v>
      </c>
      <c r="H6" s="72">
        <f t="shared" ref="H6:H19" si="1">(F6*100)/E6</f>
        <v>99.970080134296126</v>
      </c>
    </row>
    <row r="7" spans="1:8" x14ac:dyDescent="0.25">
      <c r="A7"/>
      <c r="B7" s="8" t="s">
        <v>179</v>
      </c>
      <c r="C7" s="71">
        <f>C8</f>
        <v>2649258.9700000002</v>
      </c>
      <c r="D7" s="71">
        <f>D8</f>
        <v>2965345</v>
      </c>
      <c r="E7" s="71">
        <f>E8</f>
        <v>3395948</v>
      </c>
      <c r="F7" s="71">
        <f>F8</f>
        <v>3394960.33</v>
      </c>
      <c r="G7" s="72">
        <f t="shared" si="0"/>
        <v>128.1475449717926</v>
      </c>
      <c r="H7" s="72">
        <f t="shared" si="1"/>
        <v>99.970916221332004</v>
      </c>
    </row>
    <row r="8" spans="1:8" x14ac:dyDescent="0.25">
      <c r="A8"/>
      <c r="B8" s="16" t="s">
        <v>180</v>
      </c>
      <c r="C8" s="73">
        <v>2649258.9700000002</v>
      </c>
      <c r="D8" s="73">
        <v>2965345</v>
      </c>
      <c r="E8" s="73">
        <v>3395948</v>
      </c>
      <c r="F8" s="74">
        <v>3394960.33</v>
      </c>
      <c r="G8" s="70">
        <f t="shared" si="0"/>
        <v>128.1475449717926</v>
      </c>
      <c r="H8" s="70">
        <f t="shared" si="1"/>
        <v>99.970916221332004</v>
      </c>
    </row>
    <row r="9" spans="1:8" x14ac:dyDescent="0.25">
      <c r="A9"/>
      <c r="B9" s="8" t="s">
        <v>181</v>
      </c>
      <c r="C9" s="71">
        <f>C10</f>
        <v>796.75</v>
      </c>
      <c r="D9" s="71">
        <f>D10</f>
        <v>1725</v>
      </c>
      <c r="E9" s="71">
        <f>E10</f>
        <v>725</v>
      </c>
      <c r="F9" s="71">
        <f>F10</f>
        <v>696.39</v>
      </c>
      <c r="G9" s="72">
        <f t="shared" si="0"/>
        <v>87.403828051459058</v>
      </c>
      <c r="H9" s="72">
        <f t="shared" si="1"/>
        <v>96.053793103448271</v>
      </c>
    </row>
    <row r="10" spans="1:8" x14ac:dyDescent="0.25">
      <c r="A10"/>
      <c r="B10" s="16" t="s">
        <v>182</v>
      </c>
      <c r="C10" s="73">
        <v>796.75</v>
      </c>
      <c r="D10" s="73">
        <v>1725</v>
      </c>
      <c r="E10" s="73">
        <v>725</v>
      </c>
      <c r="F10" s="74">
        <v>696.39</v>
      </c>
      <c r="G10" s="70">
        <f t="shared" si="0"/>
        <v>87.403828051459058</v>
      </c>
      <c r="H10" s="70">
        <f t="shared" si="1"/>
        <v>96.053793103448271</v>
      </c>
    </row>
    <row r="11" spans="1:8" x14ac:dyDescent="0.25">
      <c r="A11"/>
      <c r="B11" s="8" t="s">
        <v>183</v>
      </c>
      <c r="C11" s="71">
        <f>C12</f>
        <v>2547</v>
      </c>
      <c r="D11" s="71">
        <f>D12</f>
        <v>0</v>
      </c>
      <c r="E11" s="71">
        <f>E12</f>
        <v>0</v>
      </c>
      <c r="F11" s="71">
        <f>F12</f>
        <v>0</v>
      </c>
      <c r="G11" s="72">
        <f t="shared" si="0"/>
        <v>0</v>
      </c>
      <c r="H11" s="72" t="e">
        <f t="shared" si="1"/>
        <v>#DIV/0!</v>
      </c>
    </row>
    <row r="12" spans="1:8" x14ac:dyDescent="0.25">
      <c r="A12"/>
      <c r="B12" s="16" t="s">
        <v>184</v>
      </c>
      <c r="C12" s="73">
        <v>2547</v>
      </c>
      <c r="D12" s="73">
        <v>0</v>
      </c>
      <c r="E12" s="73">
        <v>0</v>
      </c>
      <c r="F12" s="74">
        <v>0</v>
      </c>
      <c r="G12" s="70">
        <f t="shared" si="0"/>
        <v>0</v>
      </c>
      <c r="H12" s="70" t="e">
        <f t="shared" si="1"/>
        <v>#DIV/0!</v>
      </c>
    </row>
    <row r="13" spans="1:8" x14ac:dyDescent="0.25">
      <c r="B13" s="8" t="s">
        <v>32</v>
      </c>
      <c r="C13" s="75">
        <f>C14+C16+C18</f>
        <v>2652602.7200000002</v>
      </c>
      <c r="D13" s="75">
        <f>D14+D16+D18</f>
        <v>2967070</v>
      </c>
      <c r="E13" s="75">
        <f>E14+E16+E18</f>
        <v>3396673</v>
      </c>
      <c r="F13" s="75">
        <f>F14+F16+F18</f>
        <v>3395665.0100000002</v>
      </c>
      <c r="G13" s="72">
        <f t="shared" si="0"/>
        <v>128.01257362806291</v>
      </c>
      <c r="H13" s="72">
        <f t="shared" si="1"/>
        <v>99.970324196647724</v>
      </c>
    </row>
    <row r="14" spans="1:8" x14ac:dyDescent="0.25">
      <c r="A14"/>
      <c r="B14" s="8" t="s">
        <v>179</v>
      </c>
      <c r="C14" s="75">
        <f>C15</f>
        <v>2649258.9700000002</v>
      </c>
      <c r="D14" s="75">
        <f>D15</f>
        <v>2965345</v>
      </c>
      <c r="E14" s="75">
        <f>E15</f>
        <v>3395948</v>
      </c>
      <c r="F14" s="75">
        <f>F15</f>
        <v>3394960.33</v>
      </c>
      <c r="G14" s="72">
        <f t="shared" si="0"/>
        <v>128.1475449717926</v>
      </c>
      <c r="H14" s="72">
        <f t="shared" si="1"/>
        <v>99.970916221332004</v>
      </c>
    </row>
    <row r="15" spans="1:8" x14ac:dyDescent="0.25">
      <c r="A15"/>
      <c r="B15" s="16" t="s">
        <v>180</v>
      </c>
      <c r="C15" s="73">
        <v>2649258.9700000002</v>
      </c>
      <c r="D15" s="73">
        <v>2965345</v>
      </c>
      <c r="E15" s="76">
        <v>3395948</v>
      </c>
      <c r="F15" s="74">
        <v>3394960.33</v>
      </c>
      <c r="G15" s="70">
        <f t="shared" si="0"/>
        <v>128.1475449717926</v>
      </c>
      <c r="H15" s="70">
        <f t="shared" si="1"/>
        <v>99.970916221332004</v>
      </c>
    </row>
    <row r="16" spans="1:8" x14ac:dyDescent="0.25">
      <c r="A16"/>
      <c r="B16" s="8" t="s">
        <v>181</v>
      </c>
      <c r="C16" s="75">
        <f>C17</f>
        <v>796.75</v>
      </c>
      <c r="D16" s="75">
        <f>D17</f>
        <v>1725</v>
      </c>
      <c r="E16" s="75">
        <f>E17</f>
        <v>725</v>
      </c>
      <c r="F16" s="75">
        <f>F17</f>
        <v>704.68</v>
      </c>
      <c r="G16" s="72">
        <f t="shared" si="0"/>
        <v>88.44430498901788</v>
      </c>
      <c r="H16" s="72">
        <f t="shared" si="1"/>
        <v>97.197241379310341</v>
      </c>
    </row>
    <row r="17" spans="1:8" x14ac:dyDescent="0.25">
      <c r="A17"/>
      <c r="B17" s="16" t="s">
        <v>182</v>
      </c>
      <c r="C17" s="73">
        <v>796.75</v>
      </c>
      <c r="D17" s="73">
        <v>1725</v>
      </c>
      <c r="E17" s="76">
        <v>725</v>
      </c>
      <c r="F17" s="74">
        <v>704.68</v>
      </c>
      <c r="G17" s="70">
        <f t="shared" si="0"/>
        <v>88.44430498901788</v>
      </c>
      <c r="H17" s="70">
        <f t="shared" si="1"/>
        <v>97.197241379310341</v>
      </c>
    </row>
    <row r="18" spans="1:8" x14ac:dyDescent="0.25">
      <c r="A18"/>
      <c r="B18" s="8" t="s">
        <v>183</v>
      </c>
      <c r="C18" s="75">
        <f>C19</f>
        <v>2547</v>
      </c>
      <c r="D18" s="75">
        <f>D19</f>
        <v>0</v>
      </c>
      <c r="E18" s="75">
        <f>E19</f>
        <v>0</v>
      </c>
      <c r="F18" s="75">
        <f>F19</f>
        <v>0</v>
      </c>
      <c r="G18" s="72">
        <f t="shared" si="0"/>
        <v>0</v>
      </c>
      <c r="H18" s="72" t="e">
        <f t="shared" si="1"/>
        <v>#DIV/0!</v>
      </c>
    </row>
    <row r="19" spans="1:8" x14ac:dyDescent="0.25">
      <c r="A19"/>
      <c r="B19" s="16" t="s">
        <v>184</v>
      </c>
      <c r="C19" s="73">
        <v>2547</v>
      </c>
      <c r="D19" s="73">
        <v>0</v>
      </c>
      <c r="E19" s="76">
        <v>0</v>
      </c>
      <c r="F19" s="74">
        <v>0</v>
      </c>
      <c r="G19" s="70">
        <f t="shared" si="0"/>
        <v>0</v>
      </c>
      <c r="H19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2652602.7200000002</v>
      </c>
      <c r="D6" s="75">
        <f t="shared" si="0"/>
        <v>2967070</v>
      </c>
      <c r="E6" s="75">
        <f t="shared" si="0"/>
        <v>3396673</v>
      </c>
      <c r="F6" s="75">
        <f t="shared" si="0"/>
        <v>3395665.01</v>
      </c>
      <c r="G6" s="70">
        <f>(F6*100)/C6</f>
        <v>128.01257362806291</v>
      </c>
      <c r="H6" s="70">
        <f>(F6*100)/E6</f>
        <v>99.970324196647724</v>
      </c>
    </row>
    <row r="7" spans="2:8" x14ac:dyDescent="0.25">
      <c r="B7" s="8" t="s">
        <v>185</v>
      </c>
      <c r="C7" s="75">
        <f t="shared" si="0"/>
        <v>2652602.7200000002</v>
      </c>
      <c r="D7" s="75">
        <f t="shared" si="0"/>
        <v>2967070</v>
      </c>
      <c r="E7" s="75">
        <f t="shared" si="0"/>
        <v>3396673</v>
      </c>
      <c r="F7" s="75">
        <f t="shared" si="0"/>
        <v>3395665.01</v>
      </c>
      <c r="G7" s="70">
        <f>(F7*100)/C7</f>
        <v>128.01257362806291</v>
      </c>
      <c r="H7" s="70">
        <f>(F7*100)/E7</f>
        <v>99.970324196647724</v>
      </c>
    </row>
    <row r="8" spans="2:8" x14ac:dyDescent="0.25">
      <c r="B8" s="11" t="s">
        <v>186</v>
      </c>
      <c r="C8" s="73">
        <v>2652602.7200000002</v>
      </c>
      <c r="D8" s="73">
        <v>2967070</v>
      </c>
      <c r="E8" s="73">
        <v>3396673</v>
      </c>
      <c r="F8" s="74">
        <v>3395665.01</v>
      </c>
      <c r="G8" s="70">
        <f>(F8*100)/C8</f>
        <v>128.01257362806291</v>
      </c>
      <c r="H8" s="70">
        <f>(F8*100)/E8</f>
        <v>99.970324196647724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7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187</v>
      </c>
      <c r="C1" s="39"/>
    </row>
    <row r="2" spans="1:6" ht="15" customHeight="1" x14ac:dyDescent="0.2">
      <c r="A2" s="41" t="s">
        <v>34</v>
      </c>
      <c r="B2" s="42" t="s">
        <v>188</v>
      </c>
      <c r="C2" s="39"/>
    </row>
    <row r="3" spans="1:6" s="39" customFormat="1" ht="43.5" customHeight="1" x14ac:dyDescent="0.2">
      <c r="A3" s="43" t="s">
        <v>35</v>
      </c>
      <c r="B3" s="37" t="s">
        <v>189</v>
      </c>
    </row>
    <row r="4" spans="1:6" s="39" customFormat="1" x14ac:dyDescent="0.2">
      <c r="A4" s="43" t="s">
        <v>36</v>
      </c>
      <c r="B4" s="44" t="s">
        <v>190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191</v>
      </c>
      <c r="B7" s="46"/>
      <c r="C7" s="77">
        <f>C11</f>
        <v>2965345</v>
      </c>
      <c r="D7" s="77">
        <f>D11</f>
        <v>3395948</v>
      </c>
      <c r="E7" s="77">
        <f>E11</f>
        <v>3394960.3299999991</v>
      </c>
      <c r="F7" s="77">
        <f>(E7*100)/D7</f>
        <v>99.970916221332004</v>
      </c>
    </row>
    <row r="8" spans="1:6" x14ac:dyDescent="0.2">
      <c r="A8" s="47" t="s">
        <v>74</v>
      </c>
      <c r="B8" s="46"/>
      <c r="C8" s="77">
        <f>C67</f>
        <v>1725</v>
      </c>
      <c r="D8" s="77">
        <f>D67</f>
        <v>725</v>
      </c>
      <c r="E8" s="77">
        <f>E67</f>
        <v>704.68</v>
      </c>
      <c r="F8" s="77">
        <f>(E8*100)/D8</f>
        <v>97.197241379310341</v>
      </c>
    </row>
    <row r="9" spans="1:6" s="57" customFormat="1" x14ac:dyDescent="0.2"/>
    <row r="10" spans="1:6" ht="38.25" x14ac:dyDescent="0.2">
      <c r="A10" s="47" t="s">
        <v>192</v>
      </c>
      <c r="B10" s="47" t="s">
        <v>193</v>
      </c>
      <c r="C10" s="47" t="s">
        <v>43</v>
      </c>
      <c r="D10" s="47" t="s">
        <v>194</v>
      </c>
      <c r="E10" s="47" t="s">
        <v>195</v>
      </c>
      <c r="F10" s="47" t="s">
        <v>196</v>
      </c>
    </row>
    <row r="11" spans="1:6" x14ac:dyDescent="0.2">
      <c r="A11" s="48" t="s">
        <v>191</v>
      </c>
      <c r="B11" s="48" t="s">
        <v>197</v>
      </c>
      <c r="C11" s="78">
        <f>C12+C58</f>
        <v>2965345</v>
      </c>
      <c r="D11" s="78">
        <f>D12+D58</f>
        <v>3395948</v>
      </c>
      <c r="E11" s="78">
        <f>E12+E58</f>
        <v>3394960.3299999991</v>
      </c>
      <c r="F11" s="79">
        <f>(E11*100)/D11</f>
        <v>99.970916221332004</v>
      </c>
    </row>
    <row r="12" spans="1:6" x14ac:dyDescent="0.2">
      <c r="A12" s="49" t="s">
        <v>72</v>
      </c>
      <c r="B12" s="50" t="s">
        <v>73</v>
      </c>
      <c r="C12" s="80">
        <f>C13+C22+C52</f>
        <v>2961953</v>
      </c>
      <c r="D12" s="80">
        <f>D13+D22+D52</f>
        <v>3392556</v>
      </c>
      <c r="E12" s="80">
        <f>E13+E22+E52</f>
        <v>3391854.7299999991</v>
      </c>
      <c r="F12" s="81">
        <f>(E12*100)/D12</f>
        <v>99.979329154772984</v>
      </c>
    </row>
    <row r="13" spans="1:6" x14ac:dyDescent="0.2">
      <c r="A13" s="51" t="s">
        <v>74</v>
      </c>
      <c r="B13" s="52" t="s">
        <v>75</v>
      </c>
      <c r="C13" s="82">
        <f>C14+C17+C19</f>
        <v>2618800</v>
      </c>
      <c r="D13" s="82">
        <f>D14+D17+D19</f>
        <v>2889614</v>
      </c>
      <c r="E13" s="82">
        <f>E14+E17+E19</f>
        <v>2889434.4399999995</v>
      </c>
      <c r="F13" s="81">
        <f>(E13*100)/D13</f>
        <v>99.993786021247132</v>
      </c>
    </row>
    <row r="14" spans="1:6" x14ac:dyDescent="0.2">
      <c r="A14" s="53" t="s">
        <v>76</v>
      </c>
      <c r="B14" s="54" t="s">
        <v>77</v>
      </c>
      <c r="C14" s="83">
        <f>C15+C16</f>
        <v>2195800</v>
      </c>
      <c r="D14" s="83">
        <f>D15+D16</f>
        <v>2413610</v>
      </c>
      <c r="E14" s="83">
        <f>E15+E16</f>
        <v>2413504.2599999998</v>
      </c>
      <c r="F14" s="83">
        <f>(E14*100)/D14</f>
        <v>99.995619010527804</v>
      </c>
    </row>
    <row r="15" spans="1:6" x14ac:dyDescent="0.2">
      <c r="A15" s="55" t="s">
        <v>78</v>
      </c>
      <c r="B15" s="56" t="s">
        <v>79</v>
      </c>
      <c r="C15" s="84">
        <v>2180800</v>
      </c>
      <c r="D15" s="84">
        <v>2395810</v>
      </c>
      <c r="E15" s="84">
        <v>2395801.94</v>
      </c>
      <c r="F15" s="84"/>
    </row>
    <row r="16" spans="1:6" x14ac:dyDescent="0.2">
      <c r="A16" s="55" t="s">
        <v>80</v>
      </c>
      <c r="B16" s="56" t="s">
        <v>81</v>
      </c>
      <c r="C16" s="84">
        <v>15000</v>
      </c>
      <c r="D16" s="84">
        <v>17800</v>
      </c>
      <c r="E16" s="84">
        <v>17702.32</v>
      </c>
      <c r="F16" s="84"/>
    </row>
    <row r="17" spans="1:6" x14ac:dyDescent="0.2">
      <c r="A17" s="53" t="s">
        <v>82</v>
      </c>
      <c r="B17" s="54" t="s">
        <v>83</v>
      </c>
      <c r="C17" s="83">
        <f>C18</f>
        <v>54700</v>
      </c>
      <c r="D17" s="83">
        <f>D18</f>
        <v>63822</v>
      </c>
      <c r="E17" s="83">
        <f>E18</f>
        <v>63794.57</v>
      </c>
      <c r="F17" s="83">
        <f>(E17*100)/D17</f>
        <v>99.957021089906306</v>
      </c>
    </row>
    <row r="18" spans="1:6" x14ac:dyDescent="0.2">
      <c r="A18" s="55" t="s">
        <v>84</v>
      </c>
      <c r="B18" s="56" t="s">
        <v>83</v>
      </c>
      <c r="C18" s="84">
        <v>54700</v>
      </c>
      <c r="D18" s="84">
        <v>63822</v>
      </c>
      <c r="E18" s="84">
        <v>63794.57</v>
      </c>
      <c r="F18" s="84"/>
    </row>
    <row r="19" spans="1:6" x14ac:dyDescent="0.2">
      <c r="A19" s="53" t="s">
        <v>85</v>
      </c>
      <c r="B19" s="54" t="s">
        <v>86</v>
      </c>
      <c r="C19" s="83">
        <f>C20+C21</f>
        <v>368300</v>
      </c>
      <c r="D19" s="83">
        <f>D20+D21</f>
        <v>412182</v>
      </c>
      <c r="E19" s="83">
        <f>E20+E21</f>
        <v>412135.61</v>
      </c>
      <c r="F19" s="83">
        <f>(E19*100)/D19</f>
        <v>99.988745263014877</v>
      </c>
    </row>
    <row r="20" spans="1:6" x14ac:dyDescent="0.2">
      <c r="A20" s="55" t="s">
        <v>87</v>
      </c>
      <c r="B20" s="56" t="s">
        <v>88</v>
      </c>
      <c r="C20" s="84">
        <v>13913</v>
      </c>
      <c r="D20" s="84">
        <v>13908</v>
      </c>
      <c r="E20" s="84">
        <v>13907.25</v>
      </c>
      <c r="F20" s="84"/>
    </row>
    <row r="21" spans="1:6" x14ac:dyDescent="0.2">
      <c r="A21" s="55" t="s">
        <v>89</v>
      </c>
      <c r="B21" s="56" t="s">
        <v>90</v>
      </c>
      <c r="C21" s="84">
        <v>354387</v>
      </c>
      <c r="D21" s="84">
        <v>398274</v>
      </c>
      <c r="E21" s="84">
        <v>398228.36</v>
      </c>
      <c r="F21" s="84"/>
    </row>
    <row r="22" spans="1:6" x14ac:dyDescent="0.2">
      <c r="A22" s="51" t="s">
        <v>91</v>
      </c>
      <c r="B22" s="52" t="s">
        <v>92</v>
      </c>
      <c r="C22" s="82">
        <f>C23+C28+C34+C44+C46</f>
        <v>323684</v>
      </c>
      <c r="D22" s="82">
        <f>D23+D28+D34+D44+D46</f>
        <v>492723</v>
      </c>
      <c r="E22" s="82">
        <f>E23+E28+E34+E44+E46</f>
        <v>492662.77999999997</v>
      </c>
      <c r="F22" s="81">
        <f>(E22*100)/D22</f>
        <v>99.987778122799213</v>
      </c>
    </row>
    <row r="23" spans="1:6" x14ac:dyDescent="0.2">
      <c r="A23" s="53" t="s">
        <v>93</v>
      </c>
      <c r="B23" s="54" t="s">
        <v>94</v>
      </c>
      <c r="C23" s="83">
        <f>C24+C25+C26+C27</f>
        <v>72764</v>
      </c>
      <c r="D23" s="83">
        <f>D24+D25+D26+D27</f>
        <v>73064</v>
      </c>
      <c r="E23" s="83">
        <f>E24+E25+E26+E27</f>
        <v>73520.990000000005</v>
      </c>
      <c r="F23" s="83">
        <f>(E23*100)/D23</f>
        <v>100.62546534545056</v>
      </c>
    </row>
    <row r="24" spans="1:6" x14ac:dyDescent="0.2">
      <c r="A24" s="55" t="s">
        <v>95</v>
      </c>
      <c r="B24" s="56" t="s">
        <v>96</v>
      </c>
      <c r="C24" s="84">
        <v>10000</v>
      </c>
      <c r="D24" s="84">
        <v>7500</v>
      </c>
      <c r="E24" s="84">
        <v>8486.94</v>
      </c>
      <c r="F24" s="84"/>
    </row>
    <row r="25" spans="1:6" ht="25.5" x14ac:dyDescent="0.2">
      <c r="A25" s="55" t="s">
        <v>97</v>
      </c>
      <c r="B25" s="56" t="s">
        <v>98</v>
      </c>
      <c r="C25" s="84">
        <v>62000</v>
      </c>
      <c r="D25" s="84">
        <v>64500</v>
      </c>
      <c r="E25" s="84">
        <v>63540</v>
      </c>
      <c r="F25" s="84"/>
    </row>
    <row r="26" spans="1:6" x14ac:dyDescent="0.2">
      <c r="A26" s="55" t="s">
        <v>99</v>
      </c>
      <c r="B26" s="56" t="s">
        <v>100</v>
      </c>
      <c r="C26" s="84">
        <v>664</v>
      </c>
      <c r="D26" s="84">
        <v>864</v>
      </c>
      <c r="E26" s="84">
        <v>1331.75</v>
      </c>
      <c r="F26" s="84"/>
    </row>
    <row r="27" spans="1:6" x14ac:dyDescent="0.2">
      <c r="A27" s="55" t="s">
        <v>101</v>
      </c>
      <c r="B27" s="56" t="s">
        <v>102</v>
      </c>
      <c r="C27" s="84">
        <v>100</v>
      </c>
      <c r="D27" s="84">
        <v>200</v>
      </c>
      <c r="E27" s="84">
        <v>162.30000000000001</v>
      </c>
      <c r="F27" s="84"/>
    </row>
    <row r="28" spans="1:6" x14ac:dyDescent="0.2">
      <c r="A28" s="53" t="s">
        <v>103</v>
      </c>
      <c r="B28" s="54" t="s">
        <v>104</v>
      </c>
      <c r="C28" s="83">
        <f>C29+C30+C31+C32+C33</f>
        <v>30600</v>
      </c>
      <c r="D28" s="83">
        <f>D29+D30+D31+D32+D33</f>
        <v>29570</v>
      </c>
      <c r="E28" s="83">
        <f>E29+E30+E31+E32+E33</f>
        <v>27838.559999999998</v>
      </c>
      <c r="F28" s="83">
        <f>(E28*100)/D28</f>
        <v>94.144606019614471</v>
      </c>
    </row>
    <row r="29" spans="1:6" x14ac:dyDescent="0.2">
      <c r="A29" s="55" t="s">
        <v>105</v>
      </c>
      <c r="B29" s="56" t="s">
        <v>106</v>
      </c>
      <c r="C29" s="84">
        <v>23000</v>
      </c>
      <c r="D29" s="84">
        <v>22700</v>
      </c>
      <c r="E29" s="84">
        <v>21768.46</v>
      </c>
      <c r="F29" s="84"/>
    </row>
    <row r="30" spans="1:6" x14ac:dyDescent="0.2">
      <c r="A30" s="55" t="s">
        <v>107</v>
      </c>
      <c r="B30" s="56" t="s">
        <v>108</v>
      </c>
      <c r="C30" s="84">
        <v>4900</v>
      </c>
      <c r="D30" s="84">
        <v>4300</v>
      </c>
      <c r="E30" s="84">
        <v>3917.41</v>
      </c>
      <c r="F30" s="84"/>
    </row>
    <row r="31" spans="1:6" x14ac:dyDescent="0.2">
      <c r="A31" s="55" t="s">
        <v>109</v>
      </c>
      <c r="B31" s="56" t="s">
        <v>110</v>
      </c>
      <c r="C31" s="84">
        <v>700</v>
      </c>
      <c r="D31" s="84">
        <v>700</v>
      </c>
      <c r="E31" s="84">
        <v>621.97</v>
      </c>
      <c r="F31" s="84"/>
    </row>
    <row r="32" spans="1:6" x14ac:dyDescent="0.2">
      <c r="A32" s="55" t="s">
        <v>111</v>
      </c>
      <c r="B32" s="56" t="s">
        <v>112</v>
      </c>
      <c r="C32" s="84">
        <v>1600</v>
      </c>
      <c r="D32" s="84">
        <v>1600</v>
      </c>
      <c r="E32" s="84">
        <v>1267.19</v>
      </c>
      <c r="F32" s="84"/>
    </row>
    <row r="33" spans="1:6" x14ac:dyDescent="0.2">
      <c r="A33" s="55" t="s">
        <v>113</v>
      </c>
      <c r="B33" s="56" t="s">
        <v>114</v>
      </c>
      <c r="C33" s="84">
        <v>400</v>
      </c>
      <c r="D33" s="84">
        <v>270</v>
      </c>
      <c r="E33" s="84">
        <v>263.52999999999997</v>
      </c>
      <c r="F33" s="84"/>
    </row>
    <row r="34" spans="1:6" x14ac:dyDescent="0.2">
      <c r="A34" s="53" t="s">
        <v>115</v>
      </c>
      <c r="B34" s="54" t="s">
        <v>116</v>
      </c>
      <c r="C34" s="83">
        <f>C35+C36+C37+C38+C39+C40+C41+C42+C43</f>
        <v>208180</v>
      </c>
      <c r="D34" s="83">
        <f>D35+D36+D37+D38+D39+D40+D41+D42+D43</f>
        <v>380630</v>
      </c>
      <c r="E34" s="83">
        <f>E35+E36+E37+E38+E39+E40+E41+E42+E43</f>
        <v>383410.98</v>
      </c>
      <c r="F34" s="83">
        <f>(E34*100)/D34</f>
        <v>100.7306255418648</v>
      </c>
    </row>
    <row r="35" spans="1:6" x14ac:dyDescent="0.2">
      <c r="A35" s="55" t="s">
        <v>117</v>
      </c>
      <c r="B35" s="56" t="s">
        <v>118</v>
      </c>
      <c r="C35" s="84">
        <v>41000</v>
      </c>
      <c r="D35" s="84">
        <v>52000</v>
      </c>
      <c r="E35" s="84">
        <v>51702.89</v>
      </c>
      <c r="F35" s="84"/>
    </row>
    <row r="36" spans="1:6" x14ac:dyDescent="0.2">
      <c r="A36" s="55" t="s">
        <v>119</v>
      </c>
      <c r="B36" s="56" t="s">
        <v>120</v>
      </c>
      <c r="C36" s="84">
        <v>4800</v>
      </c>
      <c r="D36" s="84">
        <v>5400</v>
      </c>
      <c r="E36" s="84">
        <v>8193.1200000000008</v>
      </c>
      <c r="F36" s="84"/>
    </row>
    <row r="37" spans="1:6" x14ac:dyDescent="0.2">
      <c r="A37" s="55" t="s">
        <v>121</v>
      </c>
      <c r="B37" s="56" t="s">
        <v>122</v>
      </c>
      <c r="C37" s="84">
        <v>3800</v>
      </c>
      <c r="D37" s="84">
        <v>2900</v>
      </c>
      <c r="E37" s="84">
        <v>3745.72</v>
      </c>
      <c r="F37" s="84"/>
    </row>
    <row r="38" spans="1:6" x14ac:dyDescent="0.2">
      <c r="A38" s="55" t="s">
        <v>123</v>
      </c>
      <c r="B38" s="56" t="s">
        <v>124</v>
      </c>
      <c r="C38" s="84">
        <v>16000</v>
      </c>
      <c r="D38" s="84">
        <v>16000</v>
      </c>
      <c r="E38" s="84">
        <v>14992.72</v>
      </c>
      <c r="F38" s="84"/>
    </row>
    <row r="39" spans="1:6" x14ac:dyDescent="0.2">
      <c r="A39" s="55" t="s">
        <v>125</v>
      </c>
      <c r="B39" s="56" t="s">
        <v>126</v>
      </c>
      <c r="C39" s="84">
        <v>11300</v>
      </c>
      <c r="D39" s="84">
        <v>11000</v>
      </c>
      <c r="E39" s="84">
        <v>10545.4</v>
      </c>
      <c r="F39" s="84"/>
    </row>
    <row r="40" spans="1:6" x14ac:dyDescent="0.2">
      <c r="A40" s="55" t="s">
        <v>127</v>
      </c>
      <c r="B40" s="56" t="s">
        <v>128</v>
      </c>
      <c r="C40" s="84">
        <v>2000</v>
      </c>
      <c r="D40" s="84">
        <v>1000</v>
      </c>
      <c r="E40" s="84">
        <v>1765.09</v>
      </c>
      <c r="F40" s="84"/>
    </row>
    <row r="41" spans="1:6" x14ac:dyDescent="0.2">
      <c r="A41" s="55" t="s">
        <v>129</v>
      </c>
      <c r="B41" s="56" t="s">
        <v>130</v>
      </c>
      <c r="C41" s="84">
        <v>128330</v>
      </c>
      <c r="D41" s="84">
        <v>291130</v>
      </c>
      <c r="E41" s="84">
        <v>291607.24</v>
      </c>
      <c r="F41" s="84"/>
    </row>
    <row r="42" spans="1:6" x14ac:dyDescent="0.2">
      <c r="A42" s="55" t="s">
        <v>131</v>
      </c>
      <c r="B42" s="56" t="s">
        <v>132</v>
      </c>
      <c r="C42" s="84">
        <v>150</v>
      </c>
      <c r="D42" s="84">
        <v>400</v>
      </c>
      <c r="E42" s="84">
        <v>218.17</v>
      </c>
      <c r="F42" s="84"/>
    </row>
    <row r="43" spans="1:6" x14ac:dyDescent="0.2">
      <c r="A43" s="55" t="s">
        <v>133</v>
      </c>
      <c r="B43" s="56" t="s">
        <v>134</v>
      </c>
      <c r="C43" s="84">
        <v>800</v>
      </c>
      <c r="D43" s="84">
        <v>800</v>
      </c>
      <c r="E43" s="84">
        <v>640.63</v>
      </c>
      <c r="F43" s="84"/>
    </row>
    <row r="44" spans="1:6" x14ac:dyDescent="0.2">
      <c r="A44" s="53" t="s">
        <v>135</v>
      </c>
      <c r="B44" s="54" t="s">
        <v>136</v>
      </c>
      <c r="C44" s="83">
        <f>C45</f>
        <v>1500</v>
      </c>
      <c r="D44" s="83">
        <f>D45</f>
        <v>2150</v>
      </c>
      <c r="E44" s="83">
        <f>E45</f>
        <v>1828.06</v>
      </c>
      <c r="F44" s="83">
        <f>(E44*100)/D44</f>
        <v>85.026046511627911</v>
      </c>
    </row>
    <row r="45" spans="1:6" ht="25.5" x14ac:dyDescent="0.2">
      <c r="A45" s="55" t="s">
        <v>137</v>
      </c>
      <c r="B45" s="56" t="s">
        <v>138</v>
      </c>
      <c r="C45" s="84">
        <v>1500</v>
      </c>
      <c r="D45" s="84">
        <v>2150</v>
      </c>
      <c r="E45" s="84">
        <v>1828.06</v>
      </c>
      <c r="F45" s="84"/>
    </row>
    <row r="46" spans="1:6" x14ac:dyDescent="0.2">
      <c r="A46" s="53" t="s">
        <v>139</v>
      </c>
      <c r="B46" s="54" t="s">
        <v>140</v>
      </c>
      <c r="C46" s="83">
        <f>C47+C48+C49+C50+C51</f>
        <v>10640</v>
      </c>
      <c r="D46" s="83">
        <f>D47+D48+D49+D50+D51</f>
        <v>7309</v>
      </c>
      <c r="E46" s="83">
        <f>E47+E48+E49+E50+E51</f>
        <v>6064.1900000000005</v>
      </c>
      <c r="F46" s="83">
        <f>(E46*100)/D46</f>
        <v>82.968805582158978</v>
      </c>
    </row>
    <row r="47" spans="1:6" x14ac:dyDescent="0.2">
      <c r="A47" s="55" t="s">
        <v>141</v>
      </c>
      <c r="B47" s="56" t="s">
        <v>142</v>
      </c>
      <c r="C47" s="84">
        <v>800</v>
      </c>
      <c r="D47" s="84">
        <v>839</v>
      </c>
      <c r="E47" s="84">
        <v>838.95</v>
      </c>
      <c r="F47" s="84"/>
    </row>
    <row r="48" spans="1:6" x14ac:dyDescent="0.2">
      <c r="A48" s="55" t="s">
        <v>143</v>
      </c>
      <c r="B48" s="56" t="s">
        <v>144</v>
      </c>
      <c r="C48" s="84">
        <v>140</v>
      </c>
      <c r="D48" s="84">
        <v>70</v>
      </c>
      <c r="E48" s="84">
        <v>0</v>
      </c>
      <c r="F48" s="84"/>
    </row>
    <row r="49" spans="1:6" x14ac:dyDescent="0.2">
      <c r="A49" s="55" t="s">
        <v>145</v>
      </c>
      <c r="B49" s="56" t="s">
        <v>146</v>
      </c>
      <c r="C49" s="84">
        <v>4000</v>
      </c>
      <c r="D49" s="84">
        <v>4000</v>
      </c>
      <c r="E49" s="84">
        <v>4001.26</v>
      </c>
      <c r="F49" s="84"/>
    </row>
    <row r="50" spans="1:6" x14ac:dyDescent="0.2">
      <c r="A50" s="55" t="s">
        <v>147</v>
      </c>
      <c r="B50" s="56" t="s">
        <v>148</v>
      </c>
      <c r="C50" s="84">
        <v>3000</v>
      </c>
      <c r="D50" s="84">
        <v>200</v>
      </c>
      <c r="E50" s="84">
        <v>200</v>
      </c>
      <c r="F50" s="84"/>
    </row>
    <row r="51" spans="1:6" x14ac:dyDescent="0.2">
      <c r="A51" s="55" t="s">
        <v>149</v>
      </c>
      <c r="B51" s="56" t="s">
        <v>140</v>
      </c>
      <c r="C51" s="84">
        <v>2700</v>
      </c>
      <c r="D51" s="84">
        <v>2200</v>
      </c>
      <c r="E51" s="84">
        <v>1023.98</v>
      </c>
      <c r="F51" s="84"/>
    </row>
    <row r="52" spans="1:6" x14ac:dyDescent="0.2">
      <c r="A52" s="51" t="s">
        <v>150</v>
      </c>
      <c r="B52" s="52" t="s">
        <v>151</v>
      </c>
      <c r="C52" s="82">
        <f>C53+C55</f>
        <v>19469</v>
      </c>
      <c r="D52" s="82">
        <f>D53+D55</f>
        <v>10219</v>
      </c>
      <c r="E52" s="82">
        <f>E53+E55</f>
        <v>9757.51</v>
      </c>
      <c r="F52" s="81">
        <f>(E52*100)/D52</f>
        <v>95.484000391427728</v>
      </c>
    </row>
    <row r="53" spans="1:6" x14ac:dyDescent="0.2">
      <c r="A53" s="53" t="s">
        <v>152</v>
      </c>
      <c r="B53" s="54" t="s">
        <v>153</v>
      </c>
      <c r="C53" s="83">
        <f>C54</f>
        <v>264</v>
      </c>
      <c r="D53" s="83">
        <f>D54</f>
        <v>264</v>
      </c>
      <c r="E53" s="83">
        <f>E54</f>
        <v>245.53</v>
      </c>
      <c r="F53" s="83">
        <f>(E53*100)/D53</f>
        <v>93.003787878787875</v>
      </c>
    </row>
    <row r="54" spans="1:6" ht="25.5" x14ac:dyDescent="0.2">
      <c r="A54" s="55" t="s">
        <v>154</v>
      </c>
      <c r="B54" s="56" t="s">
        <v>155</v>
      </c>
      <c r="C54" s="84">
        <v>264</v>
      </c>
      <c r="D54" s="84">
        <v>264</v>
      </c>
      <c r="E54" s="84">
        <v>245.53</v>
      </c>
      <c r="F54" s="84"/>
    </row>
    <row r="55" spans="1:6" x14ac:dyDescent="0.2">
      <c r="A55" s="53" t="s">
        <v>156</v>
      </c>
      <c r="B55" s="54" t="s">
        <v>157</v>
      </c>
      <c r="C55" s="83">
        <f>C56+C57</f>
        <v>19205</v>
      </c>
      <c r="D55" s="83">
        <f>D56+D57</f>
        <v>9955</v>
      </c>
      <c r="E55" s="83">
        <f>E56+E57</f>
        <v>9511.98</v>
      </c>
      <c r="F55" s="83">
        <f>(E55*100)/D55</f>
        <v>95.549773982923156</v>
      </c>
    </row>
    <row r="56" spans="1:6" x14ac:dyDescent="0.2">
      <c r="A56" s="55" t="s">
        <v>158</v>
      </c>
      <c r="B56" s="56" t="s">
        <v>159</v>
      </c>
      <c r="C56" s="84">
        <v>1000</v>
      </c>
      <c r="D56" s="84">
        <v>1050</v>
      </c>
      <c r="E56" s="84">
        <v>883.04</v>
      </c>
      <c r="F56" s="84"/>
    </row>
    <row r="57" spans="1:6" x14ac:dyDescent="0.2">
      <c r="A57" s="55" t="s">
        <v>160</v>
      </c>
      <c r="B57" s="56" t="s">
        <v>161</v>
      </c>
      <c r="C57" s="84">
        <v>18205</v>
      </c>
      <c r="D57" s="84">
        <v>8905</v>
      </c>
      <c r="E57" s="84">
        <v>8628.94</v>
      </c>
      <c r="F57" s="84"/>
    </row>
    <row r="58" spans="1:6" x14ac:dyDescent="0.2">
      <c r="A58" s="49" t="s">
        <v>162</v>
      </c>
      <c r="B58" s="50" t="s">
        <v>163</v>
      </c>
      <c r="C58" s="80">
        <f t="shared" ref="C58:E60" si="0">C59</f>
        <v>3392</v>
      </c>
      <c r="D58" s="80">
        <f t="shared" si="0"/>
        <v>3392</v>
      </c>
      <c r="E58" s="80">
        <f t="shared" si="0"/>
        <v>3105.6</v>
      </c>
      <c r="F58" s="81">
        <f>(E58*100)/D58</f>
        <v>91.556603773584911</v>
      </c>
    </row>
    <row r="59" spans="1:6" x14ac:dyDescent="0.2">
      <c r="A59" s="51" t="s">
        <v>164</v>
      </c>
      <c r="B59" s="52" t="s">
        <v>165</v>
      </c>
      <c r="C59" s="82">
        <f t="shared" si="0"/>
        <v>3392</v>
      </c>
      <c r="D59" s="82">
        <f t="shared" si="0"/>
        <v>3392</v>
      </c>
      <c r="E59" s="82">
        <f t="shared" si="0"/>
        <v>3105.6</v>
      </c>
      <c r="F59" s="81">
        <f>(E59*100)/D59</f>
        <v>91.556603773584911</v>
      </c>
    </row>
    <row r="60" spans="1:6" x14ac:dyDescent="0.2">
      <c r="A60" s="53" t="s">
        <v>170</v>
      </c>
      <c r="B60" s="54" t="s">
        <v>171</v>
      </c>
      <c r="C60" s="83">
        <f t="shared" si="0"/>
        <v>3392</v>
      </c>
      <c r="D60" s="83">
        <f t="shared" si="0"/>
        <v>3392</v>
      </c>
      <c r="E60" s="83">
        <f t="shared" si="0"/>
        <v>3105.6</v>
      </c>
      <c r="F60" s="83">
        <f>(E60*100)/D60</f>
        <v>91.556603773584911</v>
      </c>
    </row>
    <row r="61" spans="1:6" x14ac:dyDescent="0.2">
      <c r="A61" s="55" t="s">
        <v>172</v>
      </c>
      <c r="B61" s="56" t="s">
        <v>173</v>
      </c>
      <c r="C61" s="84">
        <v>3392</v>
      </c>
      <c r="D61" s="84">
        <v>3392</v>
      </c>
      <c r="E61" s="84">
        <v>3105.6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3" si="1">C63</f>
        <v>2965345</v>
      </c>
      <c r="D62" s="80">
        <f t="shared" si="1"/>
        <v>3395948</v>
      </c>
      <c r="E62" s="80">
        <f t="shared" si="1"/>
        <v>3394960.33</v>
      </c>
      <c r="F62" s="81">
        <f>(E62*100)/D62</f>
        <v>99.970916221332004</v>
      </c>
    </row>
    <row r="63" spans="1:6" x14ac:dyDescent="0.2">
      <c r="A63" s="51" t="s">
        <v>64</v>
      </c>
      <c r="B63" s="52" t="s">
        <v>65</v>
      </c>
      <c r="C63" s="82">
        <f t="shared" si="1"/>
        <v>2965345</v>
      </c>
      <c r="D63" s="82">
        <f t="shared" si="1"/>
        <v>3395948</v>
      </c>
      <c r="E63" s="82">
        <f t="shared" si="1"/>
        <v>3394960.33</v>
      </c>
      <c r="F63" s="81">
        <f>(E63*100)/D63</f>
        <v>99.970916221332004</v>
      </c>
    </row>
    <row r="64" spans="1:6" ht="25.5" x14ac:dyDescent="0.2">
      <c r="A64" s="53" t="s">
        <v>66</v>
      </c>
      <c r="B64" s="54" t="s">
        <v>67</v>
      </c>
      <c r="C64" s="83">
        <f>C65+C66</f>
        <v>2965345</v>
      </c>
      <c r="D64" s="83">
        <f>D65+D66</f>
        <v>3395948</v>
      </c>
      <c r="E64" s="83">
        <f>E65+E66</f>
        <v>3394960.33</v>
      </c>
      <c r="F64" s="83">
        <f>(E64*100)/D64</f>
        <v>99.970916221332004</v>
      </c>
    </row>
    <row r="65" spans="1:6" x14ac:dyDescent="0.2">
      <c r="A65" s="55" t="s">
        <v>68</v>
      </c>
      <c r="B65" s="56" t="s">
        <v>69</v>
      </c>
      <c r="C65" s="84">
        <v>2961953</v>
      </c>
      <c r="D65" s="84">
        <v>3392556</v>
      </c>
      <c r="E65" s="84">
        <v>3391854.73</v>
      </c>
      <c r="F65" s="84"/>
    </row>
    <row r="66" spans="1:6" ht="25.5" x14ac:dyDescent="0.2">
      <c r="A66" s="55" t="s">
        <v>70</v>
      </c>
      <c r="B66" s="56" t="s">
        <v>71</v>
      </c>
      <c r="C66" s="84">
        <v>3392</v>
      </c>
      <c r="D66" s="84">
        <v>3392</v>
      </c>
      <c r="E66" s="84">
        <v>3105.6</v>
      </c>
      <c r="F66" s="84"/>
    </row>
    <row r="67" spans="1:6" x14ac:dyDescent="0.2">
      <c r="A67" s="48" t="s">
        <v>74</v>
      </c>
      <c r="B67" s="48" t="s">
        <v>198</v>
      </c>
      <c r="C67" s="78">
        <f>C68+C74</f>
        <v>1725</v>
      </c>
      <c r="D67" s="78">
        <f>D68+D74</f>
        <v>725</v>
      </c>
      <c r="E67" s="78">
        <f>E68+E74</f>
        <v>704.68</v>
      </c>
      <c r="F67" s="79">
        <f>(E67*100)/D67</f>
        <v>97.197241379310341</v>
      </c>
    </row>
    <row r="68" spans="1:6" x14ac:dyDescent="0.2">
      <c r="A68" s="49" t="s">
        <v>72</v>
      </c>
      <c r="B68" s="50" t="s">
        <v>73</v>
      </c>
      <c r="C68" s="80">
        <f>C69</f>
        <v>1725</v>
      </c>
      <c r="D68" s="80">
        <f>D69</f>
        <v>725</v>
      </c>
      <c r="E68" s="80">
        <f>E69</f>
        <v>704.68</v>
      </c>
      <c r="F68" s="81">
        <f>(E68*100)/D68</f>
        <v>97.197241379310341</v>
      </c>
    </row>
    <row r="69" spans="1:6" x14ac:dyDescent="0.2">
      <c r="A69" s="51" t="s">
        <v>91</v>
      </c>
      <c r="B69" s="52" t="s">
        <v>92</v>
      </c>
      <c r="C69" s="82">
        <f>C70+C72</f>
        <v>1725</v>
      </c>
      <c r="D69" s="82">
        <f>D70+D72</f>
        <v>725</v>
      </c>
      <c r="E69" s="82">
        <f>E70+E72</f>
        <v>704.68</v>
      </c>
      <c r="F69" s="81">
        <f>(E69*100)/D69</f>
        <v>97.197241379310341</v>
      </c>
    </row>
    <row r="70" spans="1:6" x14ac:dyDescent="0.2">
      <c r="A70" s="53" t="s">
        <v>103</v>
      </c>
      <c r="B70" s="54" t="s">
        <v>104</v>
      </c>
      <c r="C70" s="83">
        <f>C71</f>
        <v>1725</v>
      </c>
      <c r="D70" s="83">
        <f>D71</f>
        <v>725</v>
      </c>
      <c r="E70" s="83">
        <f>E71</f>
        <v>704.68</v>
      </c>
      <c r="F70" s="83">
        <f>(E70*100)/D70</f>
        <v>97.197241379310341</v>
      </c>
    </row>
    <row r="71" spans="1:6" x14ac:dyDescent="0.2">
      <c r="A71" s="55" t="s">
        <v>105</v>
      </c>
      <c r="B71" s="56" t="s">
        <v>106</v>
      </c>
      <c r="C71" s="84">
        <v>1725</v>
      </c>
      <c r="D71" s="84">
        <v>725</v>
      </c>
      <c r="E71" s="84">
        <v>704.68</v>
      </c>
      <c r="F71" s="84"/>
    </row>
    <row r="72" spans="1:6" x14ac:dyDescent="0.2">
      <c r="A72" s="53" t="s">
        <v>115</v>
      </c>
      <c r="B72" s="54" t="s">
        <v>116</v>
      </c>
      <c r="C72" s="83">
        <f>C73</f>
        <v>0</v>
      </c>
      <c r="D72" s="83">
        <f>D73</f>
        <v>0</v>
      </c>
      <c r="E72" s="83">
        <f>E73</f>
        <v>0</v>
      </c>
      <c r="F72" s="83" t="e">
        <f>(E72*100)/D72</f>
        <v>#DIV/0!</v>
      </c>
    </row>
    <row r="73" spans="1:6" x14ac:dyDescent="0.2">
      <c r="A73" s="55" t="s">
        <v>125</v>
      </c>
      <c r="B73" s="56" t="s">
        <v>126</v>
      </c>
      <c r="C73" s="84">
        <v>0</v>
      </c>
      <c r="D73" s="84">
        <v>0</v>
      </c>
      <c r="E73" s="84">
        <v>0</v>
      </c>
      <c r="F73" s="84"/>
    </row>
    <row r="74" spans="1:6" x14ac:dyDescent="0.2">
      <c r="A74" s="49" t="s">
        <v>162</v>
      </c>
      <c r="B74" s="50" t="s">
        <v>163</v>
      </c>
      <c r="C74" s="80">
        <f t="shared" ref="C74:E76" si="2">C75</f>
        <v>0</v>
      </c>
      <c r="D74" s="80">
        <f t="shared" si="2"/>
        <v>0</v>
      </c>
      <c r="E74" s="80">
        <f t="shared" si="2"/>
        <v>0</v>
      </c>
      <c r="F74" s="81" t="e">
        <f>(E74*100)/D74</f>
        <v>#DIV/0!</v>
      </c>
    </row>
    <row r="75" spans="1:6" x14ac:dyDescent="0.2">
      <c r="A75" s="51" t="s">
        <v>164</v>
      </c>
      <c r="B75" s="52" t="s">
        <v>165</v>
      </c>
      <c r="C75" s="82">
        <f t="shared" si="2"/>
        <v>0</v>
      </c>
      <c r="D75" s="82">
        <f t="shared" si="2"/>
        <v>0</v>
      </c>
      <c r="E75" s="82">
        <f t="shared" si="2"/>
        <v>0</v>
      </c>
      <c r="F75" s="81" t="e">
        <f>(E75*100)/D75</f>
        <v>#DIV/0!</v>
      </c>
    </row>
    <row r="76" spans="1:6" x14ac:dyDescent="0.2">
      <c r="A76" s="53" t="s">
        <v>166</v>
      </c>
      <c r="B76" s="54" t="s">
        <v>167</v>
      </c>
      <c r="C76" s="83">
        <f t="shared" si="2"/>
        <v>0</v>
      </c>
      <c r="D76" s="83">
        <f t="shared" si="2"/>
        <v>0</v>
      </c>
      <c r="E76" s="83">
        <f t="shared" si="2"/>
        <v>0</v>
      </c>
      <c r="F76" s="83" t="e">
        <f>(E76*100)/D76</f>
        <v>#DIV/0!</v>
      </c>
    </row>
    <row r="77" spans="1:6" x14ac:dyDescent="0.2">
      <c r="A77" s="55" t="s">
        <v>168</v>
      </c>
      <c r="B77" s="56" t="s">
        <v>169</v>
      </c>
      <c r="C77" s="84">
        <v>0</v>
      </c>
      <c r="D77" s="84">
        <v>0</v>
      </c>
      <c r="E77" s="84">
        <v>0</v>
      </c>
      <c r="F77" s="84"/>
    </row>
    <row r="78" spans="1:6" x14ac:dyDescent="0.2">
      <c r="A78" s="49" t="s">
        <v>50</v>
      </c>
      <c r="B78" s="50" t="s">
        <v>51</v>
      </c>
      <c r="C78" s="80">
        <f t="shared" ref="C78:E80" si="3">C79</f>
        <v>1725</v>
      </c>
      <c r="D78" s="80">
        <f t="shared" si="3"/>
        <v>725</v>
      </c>
      <c r="E78" s="80">
        <f t="shared" si="3"/>
        <v>696.39</v>
      </c>
      <c r="F78" s="81">
        <f>(E78*100)/D78</f>
        <v>96.053793103448271</v>
      </c>
    </row>
    <row r="79" spans="1:6" x14ac:dyDescent="0.2">
      <c r="A79" s="51" t="s">
        <v>58</v>
      </c>
      <c r="B79" s="52" t="s">
        <v>59</v>
      </c>
      <c r="C79" s="82">
        <f t="shared" si="3"/>
        <v>1725</v>
      </c>
      <c r="D79" s="82">
        <f t="shared" si="3"/>
        <v>725</v>
      </c>
      <c r="E79" s="82">
        <f t="shared" si="3"/>
        <v>696.39</v>
      </c>
      <c r="F79" s="81">
        <f>(E79*100)/D79</f>
        <v>96.053793103448271</v>
      </c>
    </row>
    <row r="80" spans="1:6" x14ac:dyDescent="0.2">
      <c r="A80" s="53" t="s">
        <v>60</v>
      </c>
      <c r="B80" s="54" t="s">
        <v>61</v>
      </c>
      <c r="C80" s="83">
        <f t="shared" si="3"/>
        <v>1725</v>
      </c>
      <c r="D80" s="83">
        <f t="shared" si="3"/>
        <v>725</v>
      </c>
      <c r="E80" s="83">
        <f t="shared" si="3"/>
        <v>696.39</v>
      </c>
      <c r="F80" s="83">
        <f>(E80*100)/D80</f>
        <v>96.053793103448271</v>
      </c>
    </row>
    <row r="81" spans="1:6" x14ac:dyDescent="0.2">
      <c r="A81" s="55" t="s">
        <v>62</v>
      </c>
      <c r="B81" s="56" t="s">
        <v>63</v>
      </c>
      <c r="C81" s="84">
        <v>1725</v>
      </c>
      <c r="D81" s="84">
        <v>725</v>
      </c>
      <c r="E81" s="84">
        <v>696.39</v>
      </c>
      <c r="F81" s="84"/>
    </row>
    <row r="82" spans="1:6" s="57" customFormat="1" x14ac:dyDescent="0.2"/>
    <row r="83" spans="1:6" s="57" customFormat="1" x14ac:dyDescent="0.2"/>
    <row r="84" spans="1:6" s="57" customFormat="1" x14ac:dyDescent="0.2"/>
    <row r="85" spans="1:6" s="57" customFormat="1" x14ac:dyDescent="0.2"/>
    <row r="86" spans="1:6" s="57" customFormat="1" x14ac:dyDescent="0.2"/>
    <row r="87" spans="1:6" s="57" customFormat="1" x14ac:dyDescent="0.2"/>
    <row r="88" spans="1:6" s="57" customFormat="1" x14ac:dyDescent="0.2"/>
    <row r="89" spans="1:6" s="57" customFormat="1" x14ac:dyDescent="0.2"/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2023-07-24T12:33:14Z</cp:lastPrinted>
  <dcterms:created xsi:type="dcterms:W3CDTF">2022-08-12T12:51:27Z</dcterms:created>
  <dcterms:modified xsi:type="dcterms:W3CDTF">2025-03-12T19:05:24Z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