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8_{BA4FDCFA-81A5-4628-B2E6-BF6CF69FCBA5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<sst xmlns="http://schemas.openxmlformats.org/spreadsheetml/2006/main" count="388" uniqueCount="185">
  <si>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</si>
  <si>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</si>
  <si>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</si>
  <si>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</si>
  <si>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</si>
  <si>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</si>
  <si>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</si>
  <si>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</si>
  <si>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</si>
  <si>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</si>
  <si>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</si>
  <si>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</si>
  <si>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</si>
  <si>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</si>
  <si>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</si>
  <si>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</si>
  <si>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</si>
  <si>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</si>
  <si>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</si>
  <si>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</si>
  <si>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</si>
  <si>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</si>
  <si>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</si>
  <si>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</si>
  <si>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</si>
  <si>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</si>
  <si>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</si>
  <si>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</si>
  <si>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</si>
  <si>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</si>
  <si>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</si>
  <si>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</si>
  <si>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</si>
  <si>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</si>
  <si>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</si>
  <si>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</si>
  <si>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</si>
  <si>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</si>
  <si>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</si>
  <si>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</si>
  <si>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</si>
  <si>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</si>
  <si>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</si>
  <si>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</si>
  <si>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</si>
  <si>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</si>
  <si>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</si>
  <si>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</si>
  <si>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</si>
  <si>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</si>
  <si>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</si>
  <si>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</si>
  <si>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</si>
  <si>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</si>
  <si>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</si>
  <si>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</si>
  <si>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</si>
  <si>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</si>
  <si>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</si>
  <si>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</si>
  <si>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</si>
  <si>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</si>
  <si>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</si>
  <si>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</si>
  <si>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</si>
  <si>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</si>
  <si>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</si>
  <si>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</si>
  <si>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</si>
  <si>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</si>
  <si>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</si>
  <si>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</si>
  <si>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</si>
  <si>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</si>
  <si>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</si>
  <si>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</si>
  <si>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</si>
  <si>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</si>
  <si>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</si>
  <si>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</si>
  <si>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</si>
  <si>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</si>
  <si>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</si>
  <si>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</si>
  <si>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</si>
  <si>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</si>
  <si>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</si>
  <si>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</si>
  <si>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</si>
  <si>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</si>
  <si>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</si>
  <si>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</si>
  <si>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</si>
  <si>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</si>
  <si>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</si>
  <si>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</si>
  <si>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</si>
  <si>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</si>
  <si>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</si>
  <si>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</si>
  <si>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</si>
  <si>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</si>
  <si>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</si>
  <si>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</si>
  <si>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</si>
  <si>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</si>
  <si>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</si>
  <si>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</si>
  <si>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</si>
  <si>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</si>
  <si>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</si>
  <si>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</si>
  <si>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</si>
  <si>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</si>
  <si>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</si>
  <si>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</si>
  <si>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</si>
  <si>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</si>
  <si>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</si>
  <si>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</si>
  <si>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</si>
  <si>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</si>
  <si>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</si>
  <si>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</si>
  <si>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</si>
  <si>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</si>
  <si>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</si>
  <si>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</si>
  <si>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</si>
  <si>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</si>
  <si>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</si>
  <si>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</si>
  <si>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</si>
  <si>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</si>
  <si>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</si>
  <si>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</si>
  <si>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</si>
  <si>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</si>
  <si>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</si>
  <si>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</si>
  <si>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</si>
  <si>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</si>
  <si>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</si>
  <si>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</si>
  <si>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</si>
  <si>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</si>
  <si>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</si>
  <si>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</si>
  <si>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</si>
  <si>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</si>
  <si>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</si>
  <si>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</si>
  <si>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</si>
  <si>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</si>
  <si>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</si>
  <si>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</si>
  <si>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</si>
  <si>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</si>
  <si>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</si>
  <si>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</si>
  <si>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</si>
  <si>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</si>
  <si>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</si>
  <si>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</si>
  <si>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</si>
  <si>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</si>
  <si>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</si>
  <si>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</si>
  <si>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</si>
  <si>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</si>
  <si>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</si>
  <si>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</si>
  <si>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</si>
  <si>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</si>
  <si>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</si>
  <si>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4526 ČAKOVEC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</si>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</sst>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807319.76</v>
      </c>
      <c r="H10" s="87">
        <v>1152397</v>
      </c>
      <c r="I10" s="87">
        <v>1410678.34</v>
      </c>
      <c r="J10" s="87">
        <v>1393416.09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807319.76</v>
      </c>
      <c r="H12" s="88">
        <f t="shared" ref="H12:J12" si="0">H10+H11</f>
        <v>1152397</v>
      </c>
      <c r="I12" s="88">
        <f t="shared" si="0"/>
        <v>1410678.34</v>
      </c>
      <c r="J12" s="88">
        <f t="shared" si="0"/>
        <v>1393416.09</v>
      </c>
      <c r="K12" s="89">
        <f>J12/G12*100</f>
        <v>172.597793221362</v>
      </c>
      <c r="L12" s="89">
        <f>J12/I12*100</f>
        <v>98.776315655346394</v>
      </c>
    </row>
    <row r="13" spans="2:13" x14ac:dyDescent="0.3">
      <c r="B13" s="116" t="s">
        <v>9</v>
      </c>
      <c r="C13" s="97"/>
      <c r="D13" s="97"/>
      <c r="E13" s="97"/>
      <c r="F13" s="97"/>
      <c r="G13" s="90">
        <v>804261.56</v>
      </c>
      <c r="H13" s="87">
        <v>946487</v>
      </c>
      <c r="I13" s="87">
        <v>1185511</v>
      </c>
      <c r="J13" s="87">
        <v>1168268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3058.2</v>
      </c>
      <c r="H14" s="87">
        <v>205910</v>
      </c>
      <c r="I14" s="87">
        <v>225167.34</v>
      </c>
      <c r="J14" s="87">
        <v>225148.09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807319.76</v>
      </c>
      <c r="H15" s="88">
        <f t="shared" ref="H15:J15" si="1">H13+H14</f>
        <v>1152397</v>
      </c>
      <c r="I15" s="88">
        <f t="shared" si="1"/>
        <v>1410678.34</v>
      </c>
      <c r="J15" s="88">
        <f t="shared" si="1"/>
        <v>1393416.09</v>
      </c>
      <c r="K15" s="89">
        <f>J15/G15*100</f>
        <v>172.597793221362</v>
      </c>
      <c r="L15" s="89">
        <f>J15/I15*100</f>
        <v>98.776315655346394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807319.76</v>
      </c>
      <c r="H10" s="66">
        <f>H11</f>
        <v>1152397</v>
      </c>
      <c r="I10" s="66">
        <f>I11</f>
        <v>1410678.34</v>
      </c>
      <c r="J10" s="66">
        <f>J11</f>
        <v>1393416.09</v>
      </c>
      <c r="K10" s="70">
        <f t="shared" ref="K10:K18" si="0">(J10*100)/G10</f>
        <v>172.59779322136251</v>
      </c>
      <c r="L10" s="70">
        <f t="shared" ref="L10:L18" si="1">(J10*100)/I10</f>
        <v>98.776315655346338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807319.76</v>
      </c>
      <c r="H11" s="66">
        <f>H12+H15</f>
        <v>1152397</v>
      </c>
      <c r="I11" s="66">
        <f>I12+I15</f>
        <v>1410678.34</v>
      </c>
      <c r="J11" s="66">
        <f>J12+J15</f>
        <v>1393416.09</v>
      </c>
      <c r="K11" s="66">
        <f t="shared" si="0"/>
        <v>172.59779322136251</v>
      </c>
      <c r="L11" s="66">
        <f t="shared" si="1"/>
        <v>98.776315655346338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65.39</v>
      </c>
      <c r="H12" s="66">
        <f t="shared" si="2"/>
        <v>478</v>
      </c>
      <c r="I12" s="66">
        <f t="shared" si="2"/>
        <v>478</v>
      </c>
      <c r="J12" s="66">
        <f t="shared" si="2"/>
        <v>286.52999999999997</v>
      </c>
      <c r="K12" s="66">
        <f t="shared" si="0"/>
        <v>438.18626701330476</v>
      </c>
      <c r="L12" s="66">
        <f t="shared" si="1"/>
        <v>59.943514644351467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65.39</v>
      </c>
      <c r="H13" s="66">
        <f t="shared" si="2"/>
        <v>478</v>
      </c>
      <c r="I13" s="66">
        <f t="shared" si="2"/>
        <v>478</v>
      </c>
      <c r="J13" s="66">
        <f t="shared" si="2"/>
        <v>286.52999999999997</v>
      </c>
      <c r="K13" s="66">
        <f t="shared" si="0"/>
        <v>438.18626701330476</v>
      </c>
      <c r="L13" s="66">
        <f t="shared" si="1"/>
        <v>59.943514644351467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65.39</v>
      </c>
      <c r="H14" s="67">
        <v>478</v>
      </c>
      <c r="I14" s="67">
        <v>478</v>
      </c>
      <c r="J14" s="67">
        <v>286.52999999999997</v>
      </c>
      <c r="K14" s="67">
        <f t="shared" si="0"/>
        <v>438.18626701330476</v>
      </c>
      <c r="L14" s="67">
        <f t="shared" si="1"/>
        <v>59.943514644351467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807254.37</v>
      </c>
      <c r="H15" s="66">
        <f>H16</f>
        <v>1151919</v>
      </c>
      <c r="I15" s="66">
        <f>I16</f>
        <v>1410200.34</v>
      </c>
      <c r="J15" s="66">
        <f>J16</f>
        <v>1393129.56</v>
      </c>
      <c r="K15" s="66">
        <f t="shared" si="0"/>
        <v>172.57627976668618</v>
      </c>
      <c r="L15" s="66">
        <f t="shared" si="1"/>
        <v>98.78947838007187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807254.37</v>
      </c>
      <c r="H16" s="66">
        <f>H17+H18</f>
        <v>1151919</v>
      </c>
      <c r="I16" s="66">
        <f>I17+I18</f>
        <v>1410200.34</v>
      </c>
      <c r="J16" s="66">
        <f>J17+J18</f>
        <v>1393129.56</v>
      </c>
      <c r="K16" s="66">
        <f t="shared" si="0"/>
        <v>172.57627976668618</v>
      </c>
      <c r="L16" s="66">
        <f t="shared" si="1"/>
        <v>98.78947838007187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804196.17</v>
      </c>
      <c r="H17" s="67">
        <v>946009</v>
      </c>
      <c r="I17" s="67">
        <v>1192290.3400000001</v>
      </c>
      <c r="J17" s="67">
        <v>1167981.47</v>
      </c>
      <c r="K17" s="67">
        <f t="shared" si="0"/>
        <v>145.2358906409614</v>
      </c>
      <c r="L17" s="67">
        <f t="shared" si="1"/>
        <v>97.961161876057801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3058.2</v>
      </c>
      <c r="H18" s="67">
        <v>205910</v>
      </c>
      <c r="I18" s="67">
        <v>217910</v>
      </c>
      <c r="J18" s="67">
        <v>225148.09</v>
      </c>
      <c r="K18" s="67">
        <f t="shared" si="0"/>
        <v>7362.1113727028978</v>
      </c>
      <c r="L18" s="67">
        <f t="shared" si="1"/>
        <v>103.32159607177275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G24+G67</f>
        <v>807319.76</v>
      </c>
      <c r="H23" s="66">
        <f>H24+H67</f>
        <v>1152397</v>
      </c>
      <c r="I23" s="66">
        <f>I24+I67</f>
        <v>1410678.3400000003</v>
      </c>
      <c r="J23" s="66">
        <f>J24+J67</f>
        <v>1393416.09</v>
      </c>
      <c r="K23" s="71">
        <f t="shared" ref="K23:K54" si="3">(J23*100)/G23</f>
        <v>172.59779322136251</v>
      </c>
      <c r="L23" s="71">
        <f t="shared" ref="L23:L54" si="4">(J23*100)/I23</f>
        <v>98.776315655346323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G25+G34+G61</f>
        <v>804261.56</v>
      </c>
      <c r="H24" s="66">
        <f>H25+H34+H61</f>
        <v>946487</v>
      </c>
      <c r="I24" s="66">
        <f>I25+I34+I61</f>
        <v>1185511.0000000002</v>
      </c>
      <c r="J24" s="66">
        <f>J25+J34+J61</f>
        <v>1168268</v>
      </c>
      <c r="K24" s="66">
        <f t="shared" si="3"/>
        <v>145.25970879423852</v>
      </c>
      <c r="L24" s="66">
        <f t="shared" si="4"/>
        <v>98.545521720169589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600309.57000000007</v>
      </c>
      <c r="H25" s="66">
        <f>H26+H29+H31</f>
        <v>755000</v>
      </c>
      <c r="I25" s="66">
        <f>I26+I29+I31</f>
        <v>883281.81</v>
      </c>
      <c r="J25" s="66">
        <f>J26+J29+J31</f>
        <v>883281.80999999994</v>
      </c>
      <c r="K25" s="66">
        <f t="shared" si="3"/>
        <v>147.13771929373038</v>
      </c>
      <c r="L25" s="66">
        <f t="shared" si="4"/>
        <v>100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507614.37</v>
      </c>
      <c r="H26" s="66">
        <f>H27+H28</f>
        <v>622780</v>
      </c>
      <c r="I26" s="66">
        <f>I27+I28</f>
        <v>732980</v>
      </c>
      <c r="J26" s="66">
        <f>J27+J28</f>
        <v>732940.45</v>
      </c>
      <c r="K26" s="66">
        <f t="shared" si="3"/>
        <v>144.3892240481687</v>
      </c>
      <c r="L26" s="66">
        <f t="shared" si="4"/>
        <v>99.994604218396134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505763.62</v>
      </c>
      <c r="H27" s="67">
        <v>620280</v>
      </c>
      <c r="I27" s="67">
        <v>730480</v>
      </c>
      <c r="J27" s="67">
        <v>729764.5</v>
      </c>
      <c r="K27" s="67">
        <f t="shared" si="3"/>
        <v>144.28963870513266</v>
      </c>
      <c r="L27" s="67">
        <f t="shared" si="4"/>
        <v>99.902050706384841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1850.75</v>
      </c>
      <c r="H28" s="67">
        <v>2500</v>
      </c>
      <c r="I28" s="67">
        <v>2500</v>
      </c>
      <c r="J28" s="67">
        <v>3175.95</v>
      </c>
      <c r="K28" s="67">
        <f t="shared" si="3"/>
        <v>171.60340402539512</v>
      </c>
      <c r="L28" s="67">
        <f t="shared" si="4"/>
        <v>127.038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13488.58</v>
      </c>
      <c r="H29" s="66">
        <f>H30</f>
        <v>21625</v>
      </c>
      <c r="I29" s="66">
        <f>I30</f>
        <v>19525</v>
      </c>
      <c r="J29" s="66">
        <f>J30</f>
        <v>19437.13</v>
      </c>
      <c r="K29" s="66">
        <f t="shared" si="3"/>
        <v>144.10063920738878</v>
      </c>
      <c r="L29" s="66">
        <f t="shared" si="4"/>
        <v>99.549961587708069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13488.58</v>
      </c>
      <c r="H30" s="67">
        <v>21625</v>
      </c>
      <c r="I30" s="67">
        <v>19525</v>
      </c>
      <c r="J30" s="67">
        <v>19437.13</v>
      </c>
      <c r="K30" s="67">
        <f t="shared" si="3"/>
        <v>144.10063920738878</v>
      </c>
      <c r="L30" s="67">
        <f t="shared" si="4"/>
        <v>99.549961587708069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G32+G33</f>
        <v>79206.62</v>
      </c>
      <c r="H31" s="66">
        <f>H32+H33</f>
        <v>110595</v>
      </c>
      <c r="I31" s="66">
        <f>I32+I33</f>
        <v>130776.81</v>
      </c>
      <c r="J31" s="66">
        <f>J32+J33</f>
        <v>130904.23</v>
      </c>
      <c r="K31" s="66">
        <f t="shared" si="3"/>
        <v>165.26930451015332</v>
      </c>
      <c r="L31" s="66">
        <f t="shared" si="4"/>
        <v>100.09743317641714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733.51</v>
      </c>
      <c r="H32" s="67">
        <v>10725</v>
      </c>
      <c r="I32" s="67">
        <v>15626.81</v>
      </c>
      <c r="J32" s="67">
        <v>15807.33</v>
      </c>
      <c r="K32" s="67">
        <f t="shared" si="3"/>
        <v>2155.0258346852802</v>
      </c>
      <c r="L32" s="67">
        <f t="shared" si="4"/>
        <v>101.15519418230592</v>
      </c>
    </row>
    <row r="33" spans="2:12" x14ac:dyDescent="0.3">
      <c r="B33" s="67"/>
      <c r="C33" s="67"/>
      <c r="D33" s="67"/>
      <c r="E33" s="67" t="s">
        <v>83</v>
      </c>
      <c r="F33" s="67" t="s">
        <v>84</v>
      </c>
      <c r="G33" s="67">
        <v>78473.11</v>
      </c>
      <c r="H33" s="67">
        <v>99870</v>
      </c>
      <c r="I33" s="67">
        <v>115150</v>
      </c>
      <c r="J33" s="67">
        <v>115096.9</v>
      </c>
      <c r="K33" s="67">
        <f t="shared" si="3"/>
        <v>146.67049642864924</v>
      </c>
      <c r="L33" s="67">
        <f t="shared" si="4"/>
        <v>99.953886235345209</v>
      </c>
    </row>
    <row r="34" spans="2:12" x14ac:dyDescent="0.3">
      <c r="B34" s="66"/>
      <c r="C34" s="66" t="s">
        <v>85</v>
      </c>
      <c r="D34" s="66"/>
      <c r="E34" s="66"/>
      <c r="F34" s="66" t="s">
        <v>86</v>
      </c>
      <c r="G34" s="66">
        <f>G35+G39+G43+G53+G55</f>
        <v>202304.63</v>
      </c>
      <c r="H34" s="66">
        <f>H35+H39+H43+H53+H55</f>
        <v>185739</v>
      </c>
      <c r="I34" s="66">
        <f>I35+I39+I43+I53+I55</f>
        <v>289881.66000000003</v>
      </c>
      <c r="J34" s="66">
        <f>J35+J39+J43+J53+J55</f>
        <v>272638.66000000003</v>
      </c>
      <c r="K34" s="66">
        <f t="shared" si="3"/>
        <v>134.76639659705268</v>
      </c>
      <c r="L34" s="66">
        <f t="shared" si="4"/>
        <v>94.05171061874006</v>
      </c>
    </row>
    <row r="35" spans="2:12" x14ac:dyDescent="0.3">
      <c r="B35" s="66"/>
      <c r="C35" s="66"/>
      <c r="D35" s="66" t="s">
        <v>87</v>
      </c>
      <c r="E35" s="66"/>
      <c r="F35" s="66" t="s">
        <v>88</v>
      </c>
      <c r="G35" s="66">
        <f>G36+G37+G38</f>
        <v>20512.239999999998</v>
      </c>
      <c r="H35" s="66">
        <f>H36+H37+H38</f>
        <v>22310</v>
      </c>
      <c r="I35" s="66">
        <f>I36+I37+I38</f>
        <v>28310</v>
      </c>
      <c r="J35" s="66">
        <f>J36+J37+J38</f>
        <v>28162.27</v>
      </c>
      <c r="K35" s="66">
        <f t="shared" si="3"/>
        <v>137.29495169713303</v>
      </c>
      <c r="L35" s="66">
        <f t="shared" si="4"/>
        <v>99.478170257859418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3992</v>
      </c>
      <c r="H36" s="67">
        <v>3200</v>
      </c>
      <c r="I36" s="67">
        <v>3400</v>
      </c>
      <c r="J36" s="67">
        <v>4010</v>
      </c>
      <c r="K36" s="67">
        <f t="shared" si="3"/>
        <v>100.45090180360721</v>
      </c>
      <c r="L36" s="67">
        <f t="shared" si="4"/>
        <v>117.94117647058823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16020.24</v>
      </c>
      <c r="H37" s="67">
        <v>18110</v>
      </c>
      <c r="I37" s="67">
        <v>24110</v>
      </c>
      <c r="J37" s="67">
        <v>23092.27</v>
      </c>
      <c r="K37" s="67">
        <f t="shared" si="3"/>
        <v>144.14434490369683</v>
      </c>
      <c r="L37" s="67">
        <f t="shared" si="4"/>
        <v>95.778805474906676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500</v>
      </c>
      <c r="H38" s="67">
        <v>1000</v>
      </c>
      <c r="I38" s="67">
        <v>800</v>
      </c>
      <c r="J38" s="67">
        <v>1060</v>
      </c>
      <c r="K38" s="67">
        <f t="shared" si="3"/>
        <v>212</v>
      </c>
      <c r="L38" s="67">
        <f t="shared" si="4"/>
        <v>132.5</v>
      </c>
    </row>
    <row r="39" spans="2:12" x14ac:dyDescent="0.3">
      <c r="B39" s="66"/>
      <c r="C39" s="66"/>
      <c r="D39" s="66" t="s">
        <v>95</v>
      </c>
      <c r="E39" s="66"/>
      <c r="F39" s="66" t="s">
        <v>96</v>
      </c>
      <c r="G39" s="66">
        <f>G40+G41+G42</f>
        <v>31044</v>
      </c>
      <c r="H39" s="66">
        <f>H40+H41+H42</f>
        <v>32930</v>
      </c>
      <c r="I39" s="66">
        <f>I40+I41+I42</f>
        <v>25930</v>
      </c>
      <c r="J39" s="66">
        <f>J40+J41+J42</f>
        <v>26404</v>
      </c>
      <c r="K39" s="66">
        <f t="shared" si="3"/>
        <v>85.053472490658422</v>
      </c>
      <c r="L39" s="66">
        <f t="shared" si="4"/>
        <v>101.82799845738526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17200</v>
      </c>
      <c r="H40" s="67">
        <v>15000</v>
      </c>
      <c r="I40" s="67">
        <v>17000</v>
      </c>
      <c r="J40" s="67">
        <v>17000</v>
      </c>
      <c r="K40" s="67">
        <f t="shared" si="3"/>
        <v>98.837209302325576</v>
      </c>
      <c r="L40" s="67">
        <f t="shared" si="4"/>
        <v>100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13180</v>
      </c>
      <c r="H41" s="67">
        <v>17260</v>
      </c>
      <c r="I41" s="67">
        <v>8260</v>
      </c>
      <c r="J41" s="67">
        <v>8830</v>
      </c>
      <c r="K41" s="67">
        <f t="shared" si="3"/>
        <v>66.995447647951437</v>
      </c>
      <c r="L41" s="67">
        <f t="shared" si="4"/>
        <v>106.90072639225181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664</v>
      </c>
      <c r="H42" s="67">
        <v>670</v>
      </c>
      <c r="I42" s="67">
        <v>670</v>
      </c>
      <c r="J42" s="67">
        <v>574</v>
      </c>
      <c r="K42" s="67">
        <f t="shared" si="3"/>
        <v>86.445783132530124</v>
      </c>
      <c r="L42" s="67">
        <f t="shared" si="4"/>
        <v>85.671641791044777</v>
      </c>
    </row>
    <row r="43" spans="2:12" x14ac:dyDescent="0.3">
      <c r="B43" s="66"/>
      <c r="C43" s="66"/>
      <c r="D43" s="66" t="s">
        <v>103</v>
      </c>
      <c r="E43" s="66"/>
      <c r="F43" s="66" t="s">
        <v>104</v>
      </c>
      <c r="G43" s="66">
        <f>G44+G45+G46+G47+G48+G49+G50+G51+G52</f>
        <v>149113.39000000001</v>
      </c>
      <c r="H43" s="66">
        <f>H44+H45+H46+H47+H48+H49+H50+H51+H52</f>
        <v>125948</v>
      </c>
      <c r="I43" s="66">
        <f>I44+I45+I46+I47+I48+I49+I50+I51+I52</f>
        <v>233290.66</v>
      </c>
      <c r="J43" s="66">
        <f>J44+J45+J46+J47+J48+J49+J50+J51+J52</f>
        <v>216698.93</v>
      </c>
      <c r="K43" s="66">
        <f t="shared" si="3"/>
        <v>145.32493024268308</v>
      </c>
      <c r="L43" s="66">
        <f t="shared" si="4"/>
        <v>92.887957880525519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18450</v>
      </c>
      <c r="H44" s="67">
        <v>17300</v>
      </c>
      <c r="I44" s="67">
        <v>20300</v>
      </c>
      <c r="J44" s="67">
        <v>22861</v>
      </c>
      <c r="K44" s="67">
        <f t="shared" si="3"/>
        <v>123.90785907859079</v>
      </c>
      <c r="L44" s="67">
        <f t="shared" si="4"/>
        <v>112.61576354679804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4318</v>
      </c>
      <c r="H45" s="67">
        <v>3500</v>
      </c>
      <c r="I45" s="67">
        <v>16842.66</v>
      </c>
      <c r="J45" s="67">
        <v>3988</v>
      </c>
      <c r="K45" s="67">
        <f t="shared" si="3"/>
        <v>92.357572950440016</v>
      </c>
      <c r="L45" s="67">
        <f t="shared" si="4"/>
        <v>23.677970106859604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4124</v>
      </c>
      <c r="H46" s="67">
        <v>2900</v>
      </c>
      <c r="I46" s="67">
        <v>1900</v>
      </c>
      <c r="J46" s="67">
        <v>1150</v>
      </c>
      <c r="K46" s="67">
        <f t="shared" si="3"/>
        <v>27.885548011639184</v>
      </c>
      <c r="L46" s="67">
        <f t="shared" si="4"/>
        <v>60.526315789473685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4787</v>
      </c>
      <c r="H47" s="67">
        <v>3500</v>
      </c>
      <c r="I47" s="67">
        <v>4500</v>
      </c>
      <c r="J47" s="67">
        <v>4380</v>
      </c>
      <c r="K47" s="67">
        <f t="shared" si="3"/>
        <v>91.497806559431794</v>
      </c>
      <c r="L47" s="67">
        <f t="shared" si="4"/>
        <v>97.333333333333329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4495.3900000000003</v>
      </c>
      <c r="H48" s="67">
        <v>4178</v>
      </c>
      <c r="I48" s="67">
        <v>5178</v>
      </c>
      <c r="J48" s="67">
        <v>5559.53</v>
      </c>
      <c r="K48" s="67">
        <f t="shared" si="3"/>
        <v>123.67180600570806</v>
      </c>
      <c r="L48" s="67">
        <f t="shared" si="4"/>
        <v>107.36828891463885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2556</v>
      </c>
      <c r="H49" s="67">
        <v>1700</v>
      </c>
      <c r="I49" s="67">
        <v>1700</v>
      </c>
      <c r="J49" s="67">
        <v>1265</v>
      </c>
      <c r="K49" s="67">
        <f t="shared" si="3"/>
        <v>49.491392801251955</v>
      </c>
      <c r="L49" s="67">
        <f t="shared" si="4"/>
        <v>74.411764705882348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96300</v>
      </c>
      <c r="H50" s="67">
        <v>80000</v>
      </c>
      <c r="I50" s="67">
        <v>170000</v>
      </c>
      <c r="J50" s="67">
        <v>163235</v>
      </c>
      <c r="K50" s="67">
        <f t="shared" si="3"/>
        <v>169.50674974039461</v>
      </c>
      <c r="L50" s="67">
        <f t="shared" si="4"/>
        <v>96.020588235294113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28</v>
      </c>
      <c r="H51" s="67">
        <v>270</v>
      </c>
      <c r="I51" s="67">
        <v>270</v>
      </c>
      <c r="J51" s="67">
        <v>21.4</v>
      </c>
      <c r="K51" s="67">
        <f t="shared" si="3"/>
        <v>76.428571428571431</v>
      </c>
      <c r="L51" s="67">
        <f t="shared" si="4"/>
        <v>7.9259259259259256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14055</v>
      </c>
      <c r="H52" s="67">
        <v>12600</v>
      </c>
      <c r="I52" s="67">
        <v>12600</v>
      </c>
      <c r="J52" s="67">
        <v>14239</v>
      </c>
      <c r="K52" s="67">
        <f t="shared" si="3"/>
        <v>101.30914265385984</v>
      </c>
      <c r="L52" s="67">
        <f t="shared" si="4"/>
        <v>113.00793650793651</v>
      </c>
    </row>
    <row r="53" spans="2:12" x14ac:dyDescent="0.3">
      <c r="B53" s="66"/>
      <c r="C53" s="66"/>
      <c r="D53" s="66" t="s">
        <v>123</v>
      </c>
      <c r="E53" s="66"/>
      <c r="F53" s="66" t="s">
        <v>124</v>
      </c>
      <c r="G53" s="66">
        <f>G54</f>
        <v>270</v>
      </c>
      <c r="H53" s="66">
        <f>H54</f>
        <v>465</v>
      </c>
      <c r="I53" s="66">
        <f>I54</f>
        <v>465</v>
      </c>
      <c r="J53" s="66">
        <f>J54</f>
        <v>83</v>
      </c>
      <c r="K53" s="66">
        <f t="shared" si="3"/>
        <v>30.74074074074074</v>
      </c>
      <c r="L53" s="66">
        <f t="shared" si="4"/>
        <v>17.849462365591396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270</v>
      </c>
      <c r="H54" s="67">
        <v>465</v>
      </c>
      <c r="I54" s="67">
        <v>465</v>
      </c>
      <c r="J54" s="67">
        <v>83</v>
      </c>
      <c r="K54" s="67">
        <f t="shared" si="3"/>
        <v>30.74074074074074</v>
      </c>
      <c r="L54" s="67">
        <f t="shared" si="4"/>
        <v>17.849462365591396</v>
      </c>
    </row>
    <row r="55" spans="2:12" x14ac:dyDescent="0.3">
      <c r="B55" s="66"/>
      <c r="C55" s="66"/>
      <c r="D55" s="66" t="s">
        <v>127</v>
      </c>
      <c r="E55" s="66"/>
      <c r="F55" s="66" t="s">
        <v>128</v>
      </c>
      <c r="G55" s="66">
        <f>G56+G57+G58+G59+G60</f>
        <v>1365</v>
      </c>
      <c r="H55" s="66">
        <f>H56+H57+H58+H59+H60</f>
        <v>4086</v>
      </c>
      <c r="I55" s="66">
        <f>I56+I57+I58+I59+I60</f>
        <v>1886</v>
      </c>
      <c r="J55" s="66">
        <f>J56+J57+J58+J59+J60</f>
        <v>1290.46</v>
      </c>
      <c r="K55" s="66">
        <f t="shared" ref="K55:K86" si="5">(J55*100)/G55</f>
        <v>94.539194139194137</v>
      </c>
      <c r="L55" s="66">
        <f t="shared" ref="L55:L75" si="6">(J55*100)/I55</f>
        <v>68.42311770943796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670</v>
      </c>
      <c r="H56" s="67">
        <v>800</v>
      </c>
      <c r="I56" s="67">
        <v>900</v>
      </c>
      <c r="J56" s="67">
        <v>819</v>
      </c>
      <c r="K56" s="67">
        <f t="shared" si="5"/>
        <v>122.23880597014926</v>
      </c>
      <c r="L56" s="67">
        <f t="shared" si="6"/>
        <v>91</v>
      </c>
    </row>
    <row r="57" spans="2:12" x14ac:dyDescent="0.3">
      <c r="B57" s="67"/>
      <c r="C57" s="67"/>
      <c r="D57" s="67"/>
      <c r="E57" s="67" t="s">
        <v>131</v>
      </c>
      <c r="F57" s="67" t="s">
        <v>132</v>
      </c>
      <c r="G57" s="67">
        <v>540</v>
      </c>
      <c r="H57" s="67">
        <v>250</v>
      </c>
      <c r="I57" s="67">
        <v>250</v>
      </c>
      <c r="J57" s="67">
        <v>300</v>
      </c>
      <c r="K57" s="67">
        <f t="shared" si="5"/>
        <v>55.555555555555557</v>
      </c>
      <c r="L57" s="67">
        <f t="shared" si="6"/>
        <v>120</v>
      </c>
    </row>
    <row r="58" spans="2:12" x14ac:dyDescent="0.3">
      <c r="B58" s="67"/>
      <c r="C58" s="67"/>
      <c r="D58" s="67"/>
      <c r="E58" s="67" t="s">
        <v>133</v>
      </c>
      <c r="F58" s="67" t="s">
        <v>134</v>
      </c>
      <c r="G58" s="67">
        <v>0</v>
      </c>
      <c r="H58" s="67">
        <v>1100</v>
      </c>
      <c r="I58" s="67">
        <v>200</v>
      </c>
      <c r="J58" s="67">
        <v>0</v>
      </c>
      <c r="K58" s="67" t="e">
        <f t="shared" si="5"/>
        <v>#DIV/0!</v>
      </c>
      <c r="L58" s="67">
        <f t="shared" si="6"/>
        <v>0</v>
      </c>
    </row>
    <row r="59" spans="2:12" x14ac:dyDescent="0.3">
      <c r="B59" s="67"/>
      <c r="C59" s="67"/>
      <c r="D59" s="67"/>
      <c r="E59" s="67" t="s">
        <v>135</v>
      </c>
      <c r="F59" s="67" t="s">
        <v>136</v>
      </c>
      <c r="G59" s="67">
        <v>0</v>
      </c>
      <c r="H59" s="67">
        <v>1436</v>
      </c>
      <c r="I59" s="67">
        <v>36</v>
      </c>
      <c r="J59" s="67">
        <v>15.46</v>
      </c>
      <c r="K59" s="67" t="e">
        <f t="shared" si="5"/>
        <v>#DIV/0!</v>
      </c>
      <c r="L59" s="67">
        <f t="shared" si="6"/>
        <v>42.944444444444443</v>
      </c>
    </row>
    <row r="60" spans="2:12" x14ac:dyDescent="0.3">
      <c r="B60" s="67"/>
      <c r="C60" s="67"/>
      <c r="D60" s="67"/>
      <c r="E60" s="67" t="s">
        <v>137</v>
      </c>
      <c r="F60" s="67" t="s">
        <v>128</v>
      </c>
      <c r="G60" s="67">
        <v>155</v>
      </c>
      <c r="H60" s="67">
        <v>500</v>
      </c>
      <c r="I60" s="67">
        <v>500</v>
      </c>
      <c r="J60" s="67">
        <v>156</v>
      </c>
      <c r="K60" s="67">
        <f t="shared" si="5"/>
        <v>100.64516129032258</v>
      </c>
      <c r="L60" s="67">
        <f t="shared" si="6"/>
        <v>31.2</v>
      </c>
    </row>
    <row r="61" spans="2:12" x14ac:dyDescent="0.3">
      <c r="B61" s="66"/>
      <c r="C61" s="66" t="s">
        <v>138</v>
      </c>
      <c r="D61" s="66"/>
      <c r="E61" s="66"/>
      <c r="F61" s="66" t="s">
        <v>139</v>
      </c>
      <c r="G61" s="66">
        <f>G62+G64</f>
        <v>1647.36</v>
      </c>
      <c r="H61" s="66">
        <f>H62+H64</f>
        <v>5748</v>
      </c>
      <c r="I61" s="66">
        <f>I62+I64</f>
        <v>12347.53</v>
      </c>
      <c r="J61" s="66">
        <f>J62+J64</f>
        <v>12347.53</v>
      </c>
      <c r="K61" s="66">
        <f t="shared" si="5"/>
        <v>749.53440656565658</v>
      </c>
      <c r="L61" s="66">
        <f t="shared" si="6"/>
        <v>100</v>
      </c>
    </row>
    <row r="62" spans="2:12" x14ac:dyDescent="0.3">
      <c r="B62" s="66"/>
      <c r="C62" s="66"/>
      <c r="D62" s="66" t="s">
        <v>140</v>
      </c>
      <c r="E62" s="66"/>
      <c r="F62" s="66" t="s">
        <v>141</v>
      </c>
      <c r="G62" s="66">
        <f>G63</f>
        <v>421.08</v>
      </c>
      <c r="H62" s="66">
        <f>H63</f>
        <v>270</v>
      </c>
      <c r="I62" s="66">
        <f>I63</f>
        <v>270</v>
      </c>
      <c r="J62" s="66">
        <f>J63</f>
        <v>288.52999999999997</v>
      </c>
      <c r="K62" s="66">
        <f t="shared" si="5"/>
        <v>68.521421107628001</v>
      </c>
      <c r="L62" s="66">
        <f t="shared" si="6"/>
        <v>106.86296296296297</v>
      </c>
    </row>
    <row r="63" spans="2:12" x14ac:dyDescent="0.3">
      <c r="B63" s="67"/>
      <c r="C63" s="67"/>
      <c r="D63" s="67"/>
      <c r="E63" s="67" t="s">
        <v>142</v>
      </c>
      <c r="F63" s="67" t="s">
        <v>143</v>
      </c>
      <c r="G63" s="67">
        <v>421.08</v>
      </c>
      <c r="H63" s="67">
        <v>270</v>
      </c>
      <c r="I63" s="67">
        <v>270</v>
      </c>
      <c r="J63" s="67">
        <v>288.52999999999997</v>
      </c>
      <c r="K63" s="67">
        <f t="shared" si="5"/>
        <v>68.521421107628001</v>
      </c>
      <c r="L63" s="67">
        <f t="shared" si="6"/>
        <v>106.86296296296297</v>
      </c>
    </row>
    <row r="64" spans="2:12" x14ac:dyDescent="0.3">
      <c r="B64" s="66"/>
      <c r="C64" s="66"/>
      <c r="D64" s="66" t="s">
        <v>144</v>
      </c>
      <c r="E64" s="66"/>
      <c r="F64" s="66" t="s">
        <v>145</v>
      </c>
      <c r="G64" s="66">
        <f>G65+G66</f>
        <v>1226.28</v>
      </c>
      <c r="H64" s="66">
        <f>H65+H66</f>
        <v>5478</v>
      </c>
      <c r="I64" s="66">
        <f>I65+I66</f>
        <v>12077.53</v>
      </c>
      <c r="J64" s="66">
        <f>J65+J66</f>
        <v>12059</v>
      </c>
      <c r="K64" s="66">
        <f t="shared" si="5"/>
        <v>983.3806308510292</v>
      </c>
      <c r="L64" s="66">
        <f t="shared" si="6"/>
        <v>99.84657458934069</v>
      </c>
    </row>
    <row r="65" spans="2:12" x14ac:dyDescent="0.3">
      <c r="B65" s="67"/>
      <c r="C65" s="67"/>
      <c r="D65" s="67"/>
      <c r="E65" s="67" t="s">
        <v>146</v>
      </c>
      <c r="F65" s="67" t="s">
        <v>147</v>
      </c>
      <c r="G65" s="67">
        <v>638</v>
      </c>
      <c r="H65" s="67">
        <v>478</v>
      </c>
      <c r="I65" s="67">
        <v>778</v>
      </c>
      <c r="J65" s="67">
        <v>959</v>
      </c>
      <c r="K65" s="67">
        <f t="shared" si="5"/>
        <v>150.31347962382446</v>
      </c>
      <c r="L65" s="67">
        <f t="shared" si="6"/>
        <v>123.26478149100257</v>
      </c>
    </row>
    <row r="66" spans="2:12" x14ac:dyDescent="0.3">
      <c r="B66" s="67"/>
      <c r="C66" s="67"/>
      <c r="D66" s="67"/>
      <c r="E66" s="67" t="s">
        <v>148</v>
      </c>
      <c r="F66" s="67" t="s">
        <v>149</v>
      </c>
      <c r="G66" s="67">
        <v>588.28</v>
      </c>
      <c r="H66" s="67">
        <v>5000</v>
      </c>
      <c r="I66" s="67">
        <v>11299.53</v>
      </c>
      <c r="J66" s="67">
        <v>11100</v>
      </c>
      <c r="K66" s="67">
        <f t="shared" si="5"/>
        <v>1886.8565988984838</v>
      </c>
      <c r="L66" s="67">
        <f t="shared" si="6"/>
        <v>98.234174341764657</v>
      </c>
    </row>
    <row r="67" spans="2:12" x14ac:dyDescent="0.3">
      <c r="B67" s="66" t="s">
        <v>150</v>
      </c>
      <c r="C67" s="66"/>
      <c r="D67" s="66"/>
      <c r="E67" s="66"/>
      <c r="F67" s="66" t="s">
        <v>151</v>
      </c>
      <c r="G67" s="66">
        <f>G68+G73</f>
        <v>3058.2</v>
      </c>
      <c r="H67" s="66">
        <f>H68+H73</f>
        <v>205910</v>
      </c>
      <c r="I67" s="66">
        <f>I68+I73</f>
        <v>225167.34</v>
      </c>
      <c r="J67" s="66">
        <f>J68+J73</f>
        <v>225148.09</v>
      </c>
      <c r="K67" s="66">
        <f t="shared" si="5"/>
        <v>7362.1113727028978</v>
      </c>
      <c r="L67" s="66">
        <f t="shared" si="6"/>
        <v>99.991450802767403</v>
      </c>
    </row>
    <row r="68" spans="2:12" x14ac:dyDescent="0.3">
      <c r="B68" s="66"/>
      <c r="C68" s="66" t="s">
        <v>152</v>
      </c>
      <c r="D68" s="66"/>
      <c r="E68" s="66"/>
      <c r="F68" s="66" t="s">
        <v>153</v>
      </c>
      <c r="G68" s="66">
        <f>G69+G71</f>
        <v>3058.2</v>
      </c>
      <c r="H68" s="66">
        <f>H69+H71</f>
        <v>5910</v>
      </c>
      <c r="I68" s="66">
        <f>I69+I71</f>
        <v>5910</v>
      </c>
      <c r="J68" s="66">
        <f>J69+J71</f>
        <v>5890.75</v>
      </c>
      <c r="K68" s="66">
        <f t="shared" si="5"/>
        <v>192.62147668563208</v>
      </c>
      <c r="L68" s="66">
        <f t="shared" si="6"/>
        <v>99.674280879864639</v>
      </c>
    </row>
    <row r="69" spans="2:12" x14ac:dyDescent="0.3">
      <c r="B69" s="66"/>
      <c r="C69" s="66"/>
      <c r="D69" s="66" t="s">
        <v>154</v>
      </c>
      <c r="E69" s="66"/>
      <c r="F69" s="66" t="s">
        <v>155</v>
      </c>
      <c r="G69" s="66">
        <f>G70</f>
        <v>0</v>
      </c>
      <c r="H69" s="66">
        <f>H70</f>
        <v>2700</v>
      </c>
      <c r="I69" s="66">
        <f>I70</f>
        <v>2700</v>
      </c>
      <c r="J69" s="66">
        <f>J70</f>
        <v>2700</v>
      </c>
      <c r="K69" s="66" t="e">
        <f t="shared" si="5"/>
        <v>#DIV/0!</v>
      </c>
      <c r="L69" s="66">
        <f t="shared" si="6"/>
        <v>100</v>
      </c>
    </row>
    <row r="70" spans="2:12" x14ac:dyDescent="0.3">
      <c r="B70" s="67"/>
      <c r="C70" s="67"/>
      <c r="D70" s="67"/>
      <c r="E70" s="67" t="s">
        <v>156</v>
      </c>
      <c r="F70" s="67" t="s">
        <v>157</v>
      </c>
      <c r="G70" s="67">
        <v>0</v>
      </c>
      <c r="H70" s="67">
        <v>2700</v>
      </c>
      <c r="I70" s="67">
        <v>2700</v>
      </c>
      <c r="J70" s="67">
        <v>2700</v>
      </c>
      <c r="K70" s="67" t="e">
        <f t="shared" si="5"/>
        <v>#DIV/0!</v>
      </c>
      <c r="L70" s="67">
        <f t="shared" si="6"/>
        <v>100</v>
      </c>
    </row>
    <row r="71" spans="2:12" x14ac:dyDescent="0.3">
      <c r="B71" s="66"/>
      <c r="C71" s="66"/>
      <c r="D71" s="66" t="s">
        <v>158</v>
      </c>
      <c r="E71" s="66"/>
      <c r="F71" s="66" t="s">
        <v>159</v>
      </c>
      <c r="G71" s="66">
        <f>G72</f>
        <v>3058.2</v>
      </c>
      <c r="H71" s="66">
        <f>H72</f>
        <v>3210</v>
      </c>
      <c r="I71" s="66">
        <f>I72</f>
        <v>3210</v>
      </c>
      <c r="J71" s="66">
        <f>J72</f>
        <v>3190.75</v>
      </c>
      <c r="K71" s="66">
        <f t="shared" si="5"/>
        <v>104.3342489045844</v>
      </c>
      <c r="L71" s="66">
        <f t="shared" si="6"/>
        <v>99.400311526479754</v>
      </c>
    </row>
    <row r="72" spans="2:12" x14ac:dyDescent="0.3">
      <c r="B72" s="67"/>
      <c r="C72" s="67"/>
      <c r="D72" s="67"/>
      <c r="E72" s="67" t="s">
        <v>160</v>
      </c>
      <c r="F72" s="67" t="s">
        <v>161</v>
      </c>
      <c r="G72" s="67">
        <v>3058.2</v>
      </c>
      <c r="H72" s="67">
        <v>3210</v>
      </c>
      <c r="I72" s="67">
        <v>3210</v>
      </c>
      <c r="J72" s="67">
        <v>3190.75</v>
      </c>
      <c r="K72" s="67">
        <f t="shared" si="5"/>
        <v>104.3342489045844</v>
      </c>
      <c r="L72" s="67">
        <f t="shared" si="6"/>
        <v>99.400311526479754</v>
      </c>
    </row>
    <row r="73" spans="2:12" x14ac:dyDescent="0.3">
      <c r="B73" s="66"/>
      <c r="C73" s="66" t="s">
        <v>162</v>
      </c>
      <c r="D73" s="66"/>
      <c r="E73" s="66"/>
      <c r="F73" s="66" t="s">
        <v>163</v>
      </c>
      <c r="G73" s="66">
        <f t="shared" ref="G73:J74" si="7">G74</f>
        <v>0</v>
      </c>
      <c r="H73" s="66">
        <f t="shared" si="7"/>
        <v>200000</v>
      </c>
      <c r="I73" s="66">
        <f t="shared" si="7"/>
        <v>219257.34</v>
      </c>
      <c r="J73" s="66">
        <f t="shared" si="7"/>
        <v>219257.34</v>
      </c>
      <c r="K73" s="66" t="e">
        <f t="shared" si="5"/>
        <v>#DIV/0!</v>
      </c>
      <c r="L73" s="66">
        <f t="shared" si="6"/>
        <v>100</v>
      </c>
    </row>
    <row r="74" spans="2:12" x14ac:dyDescent="0.3">
      <c r="B74" s="66"/>
      <c r="C74" s="66"/>
      <c r="D74" s="66" t="s">
        <v>164</v>
      </c>
      <c r="E74" s="66"/>
      <c r="F74" s="66" t="s">
        <v>165</v>
      </c>
      <c r="G74" s="66">
        <f t="shared" si="7"/>
        <v>0</v>
      </c>
      <c r="H74" s="66">
        <f t="shared" si="7"/>
        <v>200000</v>
      </c>
      <c r="I74" s="66">
        <f t="shared" si="7"/>
        <v>219257.34</v>
      </c>
      <c r="J74" s="66">
        <f t="shared" si="7"/>
        <v>219257.34</v>
      </c>
      <c r="K74" s="66" t="e">
        <f t="shared" si="5"/>
        <v>#DIV/0!</v>
      </c>
      <c r="L74" s="66">
        <f t="shared" si="6"/>
        <v>100</v>
      </c>
    </row>
    <row r="75" spans="2:12" x14ac:dyDescent="0.3">
      <c r="B75" s="67"/>
      <c r="C75" s="67"/>
      <c r="D75" s="67"/>
      <c r="E75" s="67" t="s">
        <v>166</v>
      </c>
      <c r="F75" s="67" t="s">
        <v>165</v>
      </c>
      <c r="G75" s="67">
        <v>0</v>
      </c>
      <c r="H75" s="67">
        <v>200000</v>
      </c>
      <c r="I75" s="67">
        <v>219257.34</v>
      </c>
      <c r="J75" s="67">
        <v>219257.34</v>
      </c>
      <c r="K75" s="67" t="e">
        <f t="shared" si="5"/>
        <v>#DIV/0!</v>
      </c>
      <c r="L75" s="67">
        <f t="shared" si="6"/>
        <v>100</v>
      </c>
    </row>
    <row r="76" spans="2:12" x14ac:dyDescent="0.3">
      <c r="B76" s="66"/>
      <c r="C76" s="67"/>
      <c r="D76" s="68"/>
      <c r="E76" s="69"/>
      <c r="F76" s="9"/>
      <c r="G76" s="66"/>
      <c r="H76" s="66"/>
      <c r="I76" s="66"/>
      <c r="J76" s="66"/>
      <c r="K76" s="71"/>
      <c r="L76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807319.76</v>
      </c>
      <c r="D6" s="72">
        <f>D7+D9</f>
        <v>1152397</v>
      </c>
      <c r="E6" s="72">
        <f>E7+E9</f>
        <v>1410678.34</v>
      </c>
      <c r="F6" s="72">
        <f>F7+F9</f>
        <v>1393416.09</v>
      </c>
      <c r="G6" s="73">
        <f t="shared" ref="G6:G15" si="0">(F6*100)/C6</f>
        <v>172.59779322136251</v>
      </c>
      <c r="H6" s="73">
        <f t="shared" ref="H6:H15" si="1">(F6*100)/E6</f>
        <v>98.776315655346338</v>
      </c>
    </row>
    <row r="7" spans="1:8" x14ac:dyDescent="0.3">
      <c r="A7"/>
      <c r="B7" s="9" t="s">
        <v>167</v>
      </c>
      <c r="C7" s="72">
        <f>C8</f>
        <v>807254.37</v>
      </c>
      <c r="D7" s="72">
        <f>D8</f>
        <v>1151919</v>
      </c>
      <c r="E7" s="72">
        <f>E8</f>
        <v>1410200.34</v>
      </c>
      <c r="F7" s="72">
        <f>F8</f>
        <v>1393129.56</v>
      </c>
      <c r="G7" s="73">
        <f t="shared" si="0"/>
        <v>172.57627976668618</v>
      </c>
      <c r="H7" s="73">
        <f t="shared" si="1"/>
        <v>98.78947838007187</v>
      </c>
    </row>
    <row r="8" spans="1:8" x14ac:dyDescent="0.3">
      <c r="A8"/>
      <c r="B8" s="17" t="s">
        <v>168</v>
      </c>
      <c r="C8" s="74">
        <v>807254.37</v>
      </c>
      <c r="D8" s="74">
        <v>1151919</v>
      </c>
      <c r="E8" s="74">
        <v>1410200.34</v>
      </c>
      <c r="F8" s="75">
        <v>1393129.56</v>
      </c>
      <c r="G8" s="71">
        <f t="shared" si="0"/>
        <v>172.57627976668618</v>
      </c>
      <c r="H8" s="71">
        <f t="shared" si="1"/>
        <v>98.78947838007187</v>
      </c>
    </row>
    <row r="9" spans="1:8" x14ac:dyDescent="0.3">
      <c r="A9"/>
      <c r="B9" s="9" t="s">
        <v>169</v>
      </c>
      <c r="C9" s="72">
        <f>C10</f>
        <v>65.39</v>
      </c>
      <c r="D9" s="72">
        <f>D10</f>
        <v>478</v>
      </c>
      <c r="E9" s="72">
        <f>E10</f>
        <v>478</v>
      </c>
      <c r="F9" s="72">
        <f>F10</f>
        <v>286.52999999999997</v>
      </c>
      <c r="G9" s="73">
        <f t="shared" si="0"/>
        <v>438.18626701330476</v>
      </c>
      <c r="H9" s="73">
        <f t="shared" si="1"/>
        <v>59.943514644351467</v>
      </c>
    </row>
    <row r="10" spans="1:8" x14ac:dyDescent="0.3">
      <c r="A10"/>
      <c r="B10" s="17" t="s">
        <v>170</v>
      </c>
      <c r="C10" s="74">
        <v>65.39</v>
      </c>
      <c r="D10" s="74">
        <v>478</v>
      </c>
      <c r="E10" s="74">
        <v>478</v>
      </c>
      <c r="F10" s="75">
        <v>286.52999999999997</v>
      </c>
      <c r="G10" s="71">
        <f t="shared" si="0"/>
        <v>438.18626701330476</v>
      </c>
      <c r="H10" s="71">
        <f t="shared" si="1"/>
        <v>59.943514644351467</v>
      </c>
    </row>
    <row r="11" spans="1:8" x14ac:dyDescent="0.3">
      <c r="B11" s="9" t="s">
        <v>32</v>
      </c>
      <c r="C11" s="76">
        <f>C12+C14</f>
        <v>807319.76</v>
      </c>
      <c r="D11" s="76">
        <f>D12+D14</f>
        <v>1152397</v>
      </c>
      <c r="E11" s="76">
        <f>E12+E14</f>
        <v>1410678.34</v>
      </c>
      <c r="F11" s="76">
        <f>F12+F14</f>
        <v>1393416.09</v>
      </c>
      <c r="G11" s="73">
        <f t="shared" si="0"/>
        <v>172.59779322136251</v>
      </c>
      <c r="H11" s="73">
        <f t="shared" si="1"/>
        <v>98.776315655346338</v>
      </c>
    </row>
    <row r="12" spans="1:8" x14ac:dyDescent="0.3">
      <c r="A12"/>
      <c r="B12" s="9" t="s">
        <v>167</v>
      </c>
      <c r="C12" s="76">
        <f>C13</f>
        <v>807254.37</v>
      </c>
      <c r="D12" s="76">
        <f>D13</f>
        <v>1151919</v>
      </c>
      <c r="E12" s="76">
        <f>E13</f>
        <v>1410200.34</v>
      </c>
      <c r="F12" s="76">
        <f>F13</f>
        <v>1393129.56</v>
      </c>
      <c r="G12" s="73">
        <f t="shared" si="0"/>
        <v>172.57627976668618</v>
      </c>
      <c r="H12" s="73">
        <f t="shared" si="1"/>
        <v>98.78947838007187</v>
      </c>
    </row>
    <row r="13" spans="1:8" x14ac:dyDescent="0.3">
      <c r="A13"/>
      <c r="B13" s="17" t="s">
        <v>168</v>
      </c>
      <c r="C13" s="74">
        <v>807254.37</v>
      </c>
      <c r="D13" s="74">
        <v>1151919</v>
      </c>
      <c r="E13" s="77">
        <v>1410200.34</v>
      </c>
      <c r="F13" s="75">
        <v>1393129.56</v>
      </c>
      <c r="G13" s="71">
        <f t="shared" si="0"/>
        <v>172.57627976668618</v>
      </c>
      <c r="H13" s="71">
        <f t="shared" si="1"/>
        <v>98.78947838007187</v>
      </c>
    </row>
    <row r="14" spans="1:8" x14ac:dyDescent="0.3">
      <c r="A14"/>
      <c r="B14" s="9" t="s">
        <v>169</v>
      </c>
      <c r="C14" s="76">
        <f>C15</f>
        <v>65.39</v>
      </c>
      <c r="D14" s="76">
        <f>D15</f>
        <v>478</v>
      </c>
      <c r="E14" s="76">
        <f>E15</f>
        <v>478</v>
      </c>
      <c r="F14" s="76">
        <f>F15</f>
        <v>286.52999999999997</v>
      </c>
      <c r="G14" s="73">
        <f t="shared" si="0"/>
        <v>438.18626701330476</v>
      </c>
      <c r="H14" s="73">
        <f t="shared" si="1"/>
        <v>59.943514644351467</v>
      </c>
    </row>
    <row r="15" spans="1:8" x14ac:dyDescent="0.3">
      <c r="A15"/>
      <c r="B15" s="17" t="s">
        <v>170</v>
      </c>
      <c r="C15" s="74">
        <v>65.39</v>
      </c>
      <c r="D15" s="74">
        <v>478</v>
      </c>
      <c r="E15" s="77">
        <v>478</v>
      </c>
      <c r="F15" s="75">
        <v>286.52999999999997</v>
      </c>
      <c r="G15" s="71">
        <f t="shared" si="0"/>
        <v>438.18626701330476</v>
      </c>
      <c r="H15" s="71">
        <f t="shared" si="1"/>
        <v>59.943514644351467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807319.76</v>
      </c>
      <c r="D6" s="76">
        <f t="shared" si="0"/>
        <v>1152397</v>
      </c>
      <c r="E6" s="76">
        <f t="shared" si="0"/>
        <v>1410678.34</v>
      </c>
      <c r="F6" s="76">
        <f t="shared" si="0"/>
        <v>1393416.09</v>
      </c>
      <c r="G6" s="71">
        <f>(F6*100)/C6</f>
        <v>172.59779322136251</v>
      </c>
      <c r="H6" s="71">
        <f>(F6*100)/E6</f>
        <v>98.776315655346338</v>
      </c>
    </row>
    <row r="7" spans="2:8" x14ac:dyDescent="0.3">
      <c r="B7" s="9" t="s">
        <v>171</v>
      </c>
      <c r="C7" s="76">
        <f t="shared" si="0"/>
        <v>807319.76</v>
      </c>
      <c r="D7" s="76">
        <f t="shared" si="0"/>
        <v>1152397</v>
      </c>
      <c r="E7" s="76">
        <f t="shared" si="0"/>
        <v>1410678.34</v>
      </c>
      <c r="F7" s="76">
        <f t="shared" si="0"/>
        <v>1393416.09</v>
      </c>
      <c r="G7" s="71">
        <f>(F7*100)/C7</f>
        <v>172.59779322136251</v>
      </c>
      <c r="H7" s="71">
        <f>(F7*100)/E7</f>
        <v>98.776315655346338</v>
      </c>
    </row>
    <row r="8" spans="2:8" x14ac:dyDescent="0.3">
      <c r="B8" s="12" t="s">
        <v>172</v>
      </c>
      <c r="C8" s="74">
        <v>807319.76</v>
      </c>
      <c r="D8" s="74">
        <v>1152397</v>
      </c>
      <c r="E8" s="74">
        <v>1410678.34</v>
      </c>
      <c r="F8" s="75">
        <v>1393416.09</v>
      </c>
      <c r="G8" s="71">
        <f>(F8*100)/C8</f>
        <v>172.59779322136251</v>
      </c>
      <c r="H8" s="71">
        <f>(F8*100)/E8</f>
        <v>98.776315655346338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3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173</v>
      </c>
      <c r="C1" s="40"/>
    </row>
    <row r="2" spans="1:6" ht="15" customHeight="1" x14ac:dyDescent="0.25">
      <c r="A2" s="42" t="s">
        <v>34</v>
      </c>
      <c r="B2" s="43" t="s">
        <v>174</v>
      </c>
      <c r="C2" s="40"/>
    </row>
    <row r="3" spans="1:6" s="40" customFormat="1" ht="43.5" customHeight="1" x14ac:dyDescent="0.25">
      <c r="A3" s="44" t="s">
        <v>35</v>
      </c>
      <c r="B3" s="38" t="s">
        <v>175</v>
      </c>
    </row>
    <row r="4" spans="1:6" s="40" customFormat="1" x14ac:dyDescent="0.25">
      <c r="A4" s="44" t="s">
        <v>36</v>
      </c>
      <c r="B4" s="45" t="s">
        <v>176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177</v>
      </c>
      <c r="B7" s="47"/>
      <c r="C7" s="78">
        <f>C11</f>
        <v>1151919</v>
      </c>
      <c r="D7" s="78">
        <f>D11</f>
        <v>1410200.3400000003</v>
      </c>
      <c r="E7" s="78">
        <f>E11</f>
        <v>1393129.56</v>
      </c>
      <c r="F7" s="78">
        <f>(E7*100)/D7</f>
        <v>98.789478380071841</v>
      </c>
    </row>
    <row r="8" spans="1:6" x14ac:dyDescent="0.25">
      <c r="A8" s="48" t="s">
        <v>68</v>
      </c>
      <c r="B8" s="47"/>
      <c r="C8" s="78">
        <f>C69</f>
        <v>478</v>
      </c>
      <c r="D8" s="78">
        <f>D69</f>
        <v>478</v>
      </c>
      <c r="E8" s="78">
        <f>E69</f>
        <v>286.52999999999997</v>
      </c>
      <c r="F8" s="78">
        <f>(E8*100)/D8</f>
        <v>59.943514644351467</v>
      </c>
    </row>
    <row r="9" spans="1:6" s="58" customFormat="1" x14ac:dyDescent="0.25"/>
    <row r="10" spans="1:6" ht="39.6" x14ac:dyDescent="0.25">
      <c r="A10" s="48" t="s">
        <v>178</v>
      </c>
      <c r="B10" s="48" t="s">
        <v>179</v>
      </c>
      <c r="C10" s="48" t="s">
        <v>43</v>
      </c>
      <c r="D10" s="48" t="s">
        <v>180</v>
      </c>
      <c r="E10" s="48" t="s">
        <v>181</v>
      </c>
      <c r="F10" s="48" t="s">
        <v>182</v>
      </c>
    </row>
    <row r="11" spans="1:6" x14ac:dyDescent="0.25">
      <c r="A11" s="49" t="s">
        <v>177</v>
      </c>
      <c r="B11" s="49" t="s">
        <v>183</v>
      </c>
      <c r="C11" s="79">
        <f>C12+C55</f>
        <v>1151919</v>
      </c>
      <c r="D11" s="79">
        <f>D12+D55</f>
        <v>1410200.3400000003</v>
      </c>
      <c r="E11" s="79">
        <f>E12+E55</f>
        <v>1393129.56</v>
      </c>
      <c r="F11" s="80">
        <f>(E11*100)/D11</f>
        <v>98.789478380071841</v>
      </c>
    </row>
    <row r="12" spans="1:6" x14ac:dyDescent="0.25">
      <c r="A12" s="50" t="s">
        <v>66</v>
      </c>
      <c r="B12" s="51" t="s">
        <v>67</v>
      </c>
      <c r="C12" s="81">
        <f>C13+C22+C49</f>
        <v>946009</v>
      </c>
      <c r="D12" s="81">
        <f>D13+D22+D49</f>
        <v>1185033.0000000002</v>
      </c>
      <c r="E12" s="81">
        <f>E13+E22+E49</f>
        <v>1167981.47</v>
      </c>
      <c r="F12" s="82">
        <f>(E12*100)/D12</f>
        <v>98.561092391519878</v>
      </c>
    </row>
    <row r="13" spans="1:6" x14ac:dyDescent="0.25">
      <c r="A13" s="52" t="s">
        <v>68</v>
      </c>
      <c r="B13" s="53" t="s">
        <v>69</v>
      </c>
      <c r="C13" s="83">
        <f>C14+C17+C19</f>
        <v>755000</v>
      </c>
      <c r="D13" s="83">
        <f>D14+D17+D19</f>
        <v>883281.81</v>
      </c>
      <c r="E13" s="83">
        <f>E14+E17+E19</f>
        <v>883281.80999999994</v>
      </c>
      <c r="F13" s="82">
        <f>(E13*100)/D13</f>
        <v>100</v>
      </c>
    </row>
    <row r="14" spans="1:6" x14ac:dyDescent="0.25">
      <c r="A14" s="54" t="s">
        <v>70</v>
      </c>
      <c r="B14" s="55" t="s">
        <v>71</v>
      </c>
      <c r="C14" s="84">
        <f>C15+C16</f>
        <v>622780</v>
      </c>
      <c r="D14" s="84">
        <f>D15+D16</f>
        <v>732980</v>
      </c>
      <c r="E14" s="84">
        <f>E15+E16</f>
        <v>732940.45</v>
      </c>
      <c r="F14" s="84">
        <f>(E14*100)/D14</f>
        <v>99.994604218396134</v>
      </c>
    </row>
    <row r="15" spans="1:6" x14ac:dyDescent="0.25">
      <c r="A15" s="56" t="s">
        <v>72</v>
      </c>
      <c r="B15" s="57" t="s">
        <v>73</v>
      </c>
      <c r="C15" s="85">
        <v>620280</v>
      </c>
      <c r="D15" s="85">
        <v>730480</v>
      </c>
      <c r="E15" s="85">
        <v>729764.5</v>
      </c>
      <c r="F15" s="85"/>
    </row>
    <row r="16" spans="1:6" x14ac:dyDescent="0.25">
      <c r="A16" s="56" t="s">
        <v>74</v>
      </c>
      <c r="B16" s="57" t="s">
        <v>75</v>
      </c>
      <c r="C16" s="85">
        <v>2500</v>
      </c>
      <c r="D16" s="85">
        <v>2500</v>
      </c>
      <c r="E16" s="85">
        <v>3175.95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21625</v>
      </c>
      <c r="D17" s="84">
        <f>D18</f>
        <v>19525</v>
      </c>
      <c r="E17" s="84">
        <f>E18</f>
        <v>19437.13</v>
      </c>
      <c r="F17" s="84">
        <f>(E17*100)/D17</f>
        <v>99.549961587708069</v>
      </c>
    </row>
    <row r="18" spans="1:6" x14ac:dyDescent="0.25">
      <c r="A18" s="56" t="s">
        <v>78</v>
      </c>
      <c r="B18" s="57" t="s">
        <v>77</v>
      </c>
      <c r="C18" s="85">
        <v>21625</v>
      </c>
      <c r="D18" s="85">
        <v>19525</v>
      </c>
      <c r="E18" s="85">
        <v>19437.13</v>
      </c>
      <c r="F18" s="85"/>
    </row>
    <row r="19" spans="1:6" x14ac:dyDescent="0.25">
      <c r="A19" s="54" t="s">
        <v>79</v>
      </c>
      <c r="B19" s="55" t="s">
        <v>80</v>
      </c>
      <c r="C19" s="84">
        <f>C20+C21</f>
        <v>110595</v>
      </c>
      <c r="D19" s="84">
        <f>D20+D21</f>
        <v>130776.81</v>
      </c>
      <c r="E19" s="84">
        <f>E20+E21</f>
        <v>130904.23</v>
      </c>
      <c r="F19" s="84">
        <f>(E19*100)/D19</f>
        <v>100.09743317641714</v>
      </c>
    </row>
    <row r="20" spans="1:6" x14ac:dyDescent="0.25">
      <c r="A20" s="56" t="s">
        <v>81</v>
      </c>
      <c r="B20" s="57" t="s">
        <v>82</v>
      </c>
      <c r="C20" s="85">
        <v>10725</v>
      </c>
      <c r="D20" s="85">
        <v>15626.81</v>
      </c>
      <c r="E20" s="85">
        <v>15807.33</v>
      </c>
      <c r="F20" s="85"/>
    </row>
    <row r="21" spans="1:6" x14ac:dyDescent="0.25">
      <c r="A21" s="56" t="s">
        <v>83</v>
      </c>
      <c r="B21" s="57" t="s">
        <v>84</v>
      </c>
      <c r="C21" s="85">
        <v>99870</v>
      </c>
      <c r="D21" s="85">
        <v>115150</v>
      </c>
      <c r="E21" s="85">
        <v>115096.9</v>
      </c>
      <c r="F21" s="85"/>
    </row>
    <row r="22" spans="1:6" x14ac:dyDescent="0.25">
      <c r="A22" s="52" t="s">
        <v>85</v>
      </c>
      <c r="B22" s="53" t="s">
        <v>86</v>
      </c>
      <c r="C22" s="83">
        <f>C23+C27+C31+C41+C43</f>
        <v>185261</v>
      </c>
      <c r="D22" s="83">
        <f>D23+D27+D31+D41+D43</f>
        <v>289403.66000000003</v>
      </c>
      <c r="E22" s="83">
        <f>E23+E27+E31+E41+E43</f>
        <v>272352.13</v>
      </c>
      <c r="F22" s="82">
        <f>(E22*100)/D22</f>
        <v>94.108046180203786</v>
      </c>
    </row>
    <row r="23" spans="1:6" x14ac:dyDescent="0.25">
      <c r="A23" s="54" t="s">
        <v>87</v>
      </c>
      <c r="B23" s="55" t="s">
        <v>88</v>
      </c>
      <c r="C23" s="84">
        <f>C24+C25+C26</f>
        <v>22310</v>
      </c>
      <c r="D23" s="84">
        <f>D24+D25+D26</f>
        <v>28310</v>
      </c>
      <c r="E23" s="84">
        <f>E24+E25+E26</f>
        <v>28162.27</v>
      </c>
      <c r="F23" s="84">
        <f>(E23*100)/D23</f>
        <v>99.478170257859418</v>
      </c>
    </row>
    <row r="24" spans="1:6" x14ac:dyDescent="0.25">
      <c r="A24" s="56" t="s">
        <v>89</v>
      </c>
      <c r="B24" s="57" t="s">
        <v>90</v>
      </c>
      <c r="C24" s="85">
        <v>3200</v>
      </c>
      <c r="D24" s="85">
        <v>3400</v>
      </c>
      <c r="E24" s="85">
        <v>4010</v>
      </c>
      <c r="F24" s="85"/>
    </row>
    <row r="25" spans="1:6" ht="26.4" x14ac:dyDescent="0.25">
      <c r="A25" s="56" t="s">
        <v>91</v>
      </c>
      <c r="B25" s="57" t="s">
        <v>92</v>
      </c>
      <c r="C25" s="85">
        <v>18110</v>
      </c>
      <c r="D25" s="85">
        <v>24110</v>
      </c>
      <c r="E25" s="85">
        <v>23092.27</v>
      </c>
      <c r="F25" s="85"/>
    </row>
    <row r="26" spans="1:6" x14ac:dyDescent="0.25">
      <c r="A26" s="56" t="s">
        <v>93</v>
      </c>
      <c r="B26" s="57" t="s">
        <v>94</v>
      </c>
      <c r="C26" s="85">
        <v>1000</v>
      </c>
      <c r="D26" s="85">
        <v>800</v>
      </c>
      <c r="E26" s="85">
        <v>1060</v>
      </c>
      <c r="F26" s="85"/>
    </row>
    <row r="27" spans="1:6" x14ac:dyDescent="0.25">
      <c r="A27" s="54" t="s">
        <v>95</v>
      </c>
      <c r="B27" s="55" t="s">
        <v>96</v>
      </c>
      <c r="C27" s="84">
        <f>C28+C29+C30</f>
        <v>32930</v>
      </c>
      <c r="D27" s="84">
        <f>D28+D29+D30</f>
        <v>25930</v>
      </c>
      <c r="E27" s="84">
        <f>E28+E29+E30</f>
        <v>26404</v>
      </c>
      <c r="F27" s="84">
        <f>(E27*100)/D27</f>
        <v>101.82799845738526</v>
      </c>
    </row>
    <row r="28" spans="1:6" x14ac:dyDescent="0.25">
      <c r="A28" s="56" t="s">
        <v>97</v>
      </c>
      <c r="B28" s="57" t="s">
        <v>98</v>
      </c>
      <c r="C28" s="85">
        <v>15000</v>
      </c>
      <c r="D28" s="85">
        <v>17000</v>
      </c>
      <c r="E28" s="85">
        <v>17000</v>
      </c>
      <c r="F28" s="85"/>
    </row>
    <row r="29" spans="1:6" x14ac:dyDescent="0.25">
      <c r="A29" s="56" t="s">
        <v>99</v>
      </c>
      <c r="B29" s="57" t="s">
        <v>100</v>
      </c>
      <c r="C29" s="85">
        <v>17260</v>
      </c>
      <c r="D29" s="85">
        <v>8260</v>
      </c>
      <c r="E29" s="85">
        <v>8830</v>
      </c>
      <c r="F29" s="85"/>
    </row>
    <row r="30" spans="1:6" x14ac:dyDescent="0.25">
      <c r="A30" s="56" t="s">
        <v>101</v>
      </c>
      <c r="B30" s="57" t="s">
        <v>102</v>
      </c>
      <c r="C30" s="85">
        <v>670</v>
      </c>
      <c r="D30" s="85">
        <v>670</v>
      </c>
      <c r="E30" s="85">
        <v>574</v>
      </c>
      <c r="F30" s="85"/>
    </row>
    <row r="31" spans="1:6" x14ac:dyDescent="0.25">
      <c r="A31" s="54" t="s">
        <v>103</v>
      </c>
      <c r="B31" s="55" t="s">
        <v>104</v>
      </c>
      <c r="C31" s="84">
        <f>C32+C33+C34+C35+C36+C37+C38+C39+C40</f>
        <v>125470</v>
      </c>
      <c r="D31" s="84">
        <f>D32+D33+D34+D35+D36+D37+D38+D39+D40</f>
        <v>232812.66</v>
      </c>
      <c r="E31" s="84">
        <f>E32+E33+E34+E35+E36+E37+E38+E39+E40</f>
        <v>216412.4</v>
      </c>
      <c r="F31" s="84">
        <f>(E31*100)/D31</f>
        <v>92.955597861387773</v>
      </c>
    </row>
    <row r="32" spans="1:6" x14ac:dyDescent="0.25">
      <c r="A32" s="56" t="s">
        <v>105</v>
      </c>
      <c r="B32" s="57" t="s">
        <v>106</v>
      </c>
      <c r="C32" s="85">
        <v>17300</v>
      </c>
      <c r="D32" s="85">
        <v>20300</v>
      </c>
      <c r="E32" s="85">
        <v>22861</v>
      </c>
      <c r="F32" s="85"/>
    </row>
    <row r="33" spans="1:6" x14ac:dyDescent="0.25">
      <c r="A33" s="56" t="s">
        <v>107</v>
      </c>
      <c r="B33" s="57" t="s">
        <v>108</v>
      </c>
      <c r="C33" s="85">
        <v>3500</v>
      </c>
      <c r="D33" s="85">
        <v>16842.66</v>
      </c>
      <c r="E33" s="85">
        <v>3988</v>
      </c>
      <c r="F33" s="85"/>
    </row>
    <row r="34" spans="1:6" x14ac:dyDescent="0.25">
      <c r="A34" s="56" t="s">
        <v>109</v>
      </c>
      <c r="B34" s="57" t="s">
        <v>110</v>
      </c>
      <c r="C34" s="85">
        <v>2900</v>
      </c>
      <c r="D34" s="85">
        <v>1900</v>
      </c>
      <c r="E34" s="85">
        <v>1150</v>
      </c>
      <c r="F34" s="85"/>
    </row>
    <row r="35" spans="1:6" x14ac:dyDescent="0.25">
      <c r="A35" s="56" t="s">
        <v>111</v>
      </c>
      <c r="B35" s="57" t="s">
        <v>112</v>
      </c>
      <c r="C35" s="85">
        <v>3500</v>
      </c>
      <c r="D35" s="85">
        <v>4500</v>
      </c>
      <c r="E35" s="85">
        <v>4380</v>
      </c>
      <c r="F35" s="85"/>
    </row>
    <row r="36" spans="1:6" x14ac:dyDescent="0.25">
      <c r="A36" s="56" t="s">
        <v>113</v>
      </c>
      <c r="B36" s="57" t="s">
        <v>114</v>
      </c>
      <c r="C36" s="85">
        <v>3700</v>
      </c>
      <c r="D36" s="85">
        <v>4700</v>
      </c>
      <c r="E36" s="85">
        <v>5273</v>
      </c>
      <c r="F36" s="85"/>
    </row>
    <row r="37" spans="1:6" x14ac:dyDescent="0.25">
      <c r="A37" s="56" t="s">
        <v>115</v>
      </c>
      <c r="B37" s="57" t="s">
        <v>116</v>
      </c>
      <c r="C37" s="85">
        <v>1700</v>
      </c>
      <c r="D37" s="85">
        <v>1700</v>
      </c>
      <c r="E37" s="85">
        <v>1265</v>
      </c>
      <c r="F37" s="85"/>
    </row>
    <row r="38" spans="1:6" x14ac:dyDescent="0.25">
      <c r="A38" s="56" t="s">
        <v>117</v>
      </c>
      <c r="B38" s="57" t="s">
        <v>118</v>
      </c>
      <c r="C38" s="85">
        <v>80000</v>
      </c>
      <c r="D38" s="85">
        <v>170000</v>
      </c>
      <c r="E38" s="85">
        <v>163235</v>
      </c>
      <c r="F38" s="85"/>
    </row>
    <row r="39" spans="1:6" x14ac:dyDescent="0.25">
      <c r="A39" s="56" t="s">
        <v>119</v>
      </c>
      <c r="B39" s="57" t="s">
        <v>120</v>
      </c>
      <c r="C39" s="85">
        <v>270</v>
      </c>
      <c r="D39" s="85">
        <v>270</v>
      </c>
      <c r="E39" s="85">
        <v>21.4</v>
      </c>
      <c r="F39" s="85"/>
    </row>
    <row r="40" spans="1:6" x14ac:dyDescent="0.25">
      <c r="A40" s="56" t="s">
        <v>121</v>
      </c>
      <c r="B40" s="57" t="s">
        <v>122</v>
      </c>
      <c r="C40" s="85">
        <v>12600</v>
      </c>
      <c r="D40" s="85">
        <v>12600</v>
      </c>
      <c r="E40" s="85">
        <v>14239</v>
      </c>
      <c r="F40" s="85"/>
    </row>
    <row r="41" spans="1:6" x14ac:dyDescent="0.25">
      <c r="A41" s="54" t="s">
        <v>123</v>
      </c>
      <c r="B41" s="55" t="s">
        <v>124</v>
      </c>
      <c r="C41" s="84">
        <f>C42</f>
        <v>465</v>
      </c>
      <c r="D41" s="84">
        <f>D42</f>
        <v>465</v>
      </c>
      <c r="E41" s="84">
        <f>E42</f>
        <v>83</v>
      </c>
      <c r="F41" s="84">
        <f>(E41*100)/D41</f>
        <v>17.849462365591396</v>
      </c>
    </row>
    <row r="42" spans="1:6" ht="26.4" x14ac:dyDescent="0.25">
      <c r="A42" s="56" t="s">
        <v>125</v>
      </c>
      <c r="B42" s="57" t="s">
        <v>126</v>
      </c>
      <c r="C42" s="85">
        <v>465</v>
      </c>
      <c r="D42" s="85">
        <v>465</v>
      </c>
      <c r="E42" s="85">
        <v>83</v>
      </c>
      <c r="F42" s="85"/>
    </row>
    <row r="43" spans="1:6" x14ac:dyDescent="0.25">
      <c r="A43" s="54" t="s">
        <v>127</v>
      </c>
      <c r="B43" s="55" t="s">
        <v>128</v>
      </c>
      <c r="C43" s="84">
        <f>C44+C45+C46+C47+C48</f>
        <v>4086</v>
      </c>
      <c r="D43" s="84">
        <f>D44+D45+D46+D47+D48</f>
        <v>1886</v>
      </c>
      <c r="E43" s="84">
        <f>E44+E45+E46+E47+E48</f>
        <v>1290.46</v>
      </c>
      <c r="F43" s="84">
        <f>(E43*100)/D43</f>
        <v>68.42311770943796</v>
      </c>
    </row>
    <row r="44" spans="1:6" x14ac:dyDescent="0.25">
      <c r="A44" s="56" t="s">
        <v>129</v>
      </c>
      <c r="B44" s="57" t="s">
        <v>130</v>
      </c>
      <c r="C44" s="85">
        <v>800</v>
      </c>
      <c r="D44" s="85">
        <v>900</v>
      </c>
      <c r="E44" s="85">
        <v>819</v>
      </c>
      <c r="F44" s="85"/>
    </row>
    <row r="45" spans="1:6" x14ac:dyDescent="0.25">
      <c r="A45" s="56" t="s">
        <v>131</v>
      </c>
      <c r="B45" s="57" t="s">
        <v>132</v>
      </c>
      <c r="C45" s="85">
        <v>250</v>
      </c>
      <c r="D45" s="85">
        <v>250</v>
      </c>
      <c r="E45" s="85">
        <v>300</v>
      </c>
      <c r="F45" s="85"/>
    </row>
    <row r="46" spans="1:6" x14ac:dyDescent="0.25">
      <c r="A46" s="56" t="s">
        <v>133</v>
      </c>
      <c r="B46" s="57" t="s">
        <v>134</v>
      </c>
      <c r="C46" s="85">
        <v>1100</v>
      </c>
      <c r="D46" s="85">
        <v>200</v>
      </c>
      <c r="E46" s="85">
        <v>0</v>
      </c>
      <c r="F46" s="85"/>
    </row>
    <row r="47" spans="1:6" x14ac:dyDescent="0.25">
      <c r="A47" s="56" t="s">
        <v>135</v>
      </c>
      <c r="B47" s="57" t="s">
        <v>136</v>
      </c>
      <c r="C47" s="85">
        <v>1436</v>
      </c>
      <c r="D47" s="85">
        <v>36</v>
      </c>
      <c r="E47" s="85">
        <v>15.46</v>
      </c>
      <c r="F47" s="85"/>
    </row>
    <row r="48" spans="1:6" x14ac:dyDescent="0.25">
      <c r="A48" s="56" t="s">
        <v>137</v>
      </c>
      <c r="B48" s="57" t="s">
        <v>128</v>
      </c>
      <c r="C48" s="85">
        <v>500</v>
      </c>
      <c r="D48" s="85">
        <v>500</v>
      </c>
      <c r="E48" s="85">
        <v>156</v>
      </c>
      <c r="F48" s="85"/>
    </row>
    <row r="49" spans="1:6" x14ac:dyDescent="0.25">
      <c r="A49" s="52" t="s">
        <v>138</v>
      </c>
      <c r="B49" s="53" t="s">
        <v>139</v>
      </c>
      <c r="C49" s="83">
        <f>C50+C52</f>
        <v>5748</v>
      </c>
      <c r="D49" s="83">
        <f>D50+D52</f>
        <v>12347.53</v>
      </c>
      <c r="E49" s="83">
        <f>E50+E52</f>
        <v>12347.53</v>
      </c>
      <c r="F49" s="82">
        <f>(E49*100)/D49</f>
        <v>100</v>
      </c>
    </row>
    <row r="50" spans="1:6" x14ac:dyDescent="0.25">
      <c r="A50" s="54" t="s">
        <v>140</v>
      </c>
      <c r="B50" s="55" t="s">
        <v>141</v>
      </c>
      <c r="C50" s="84">
        <f>C51</f>
        <v>270</v>
      </c>
      <c r="D50" s="84">
        <f>D51</f>
        <v>270</v>
      </c>
      <c r="E50" s="84">
        <f>E51</f>
        <v>288.52999999999997</v>
      </c>
      <c r="F50" s="84">
        <f>(E50*100)/D50</f>
        <v>106.86296296296297</v>
      </c>
    </row>
    <row r="51" spans="1:6" ht="26.4" x14ac:dyDescent="0.25">
      <c r="A51" s="56" t="s">
        <v>142</v>
      </c>
      <c r="B51" s="57" t="s">
        <v>143</v>
      </c>
      <c r="C51" s="85">
        <v>270</v>
      </c>
      <c r="D51" s="85">
        <v>270</v>
      </c>
      <c r="E51" s="85">
        <v>288.52999999999997</v>
      </c>
      <c r="F51" s="85"/>
    </row>
    <row r="52" spans="1:6" x14ac:dyDescent="0.25">
      <c r="A52" s="54" t="s">
        <v>144</v>
      </c>
      <c r="B52" s="55" t="s">
        <v>145</v>
      </c>
      <c r="C52" s="84">
        <f>C53+C54</f>
        <v>5478</v>
      </c>
      <c r="D52" s="84">
        <f>D53+D54</f>
        <v>12077.53</v>
      </c>
      <c r="E52" s="84">
        <f>E53+E54</f>
        <v>12059</v>
      </c>
      <c r="F52" s="84">
        <f>(E52*100)/D52</f>
        <v>99.84657458934069</v>
      </c>
    </row>
    <row r="53" spans="1:6" x14ac:dyDescent="0.25">
      <c r="A53" s="56" t="s">
        <v>146</v>
      </c>
      <c r="B53" s="57" t="s">
        <v>147</v>
      </c>
      <c r="C53" s="85">
        <v>478</v>
      </c>
      <c r="D53" s="85">
        <v>778</v>
      </c>
      <c r="E53" s="85">
        <v>959</v>
      </c>
      <c r="F53" s="85"/>
    </row>
    <row r="54" spans="1:6" x14ac:dyDescent="0.25">
      <c r="A54" s="56" t="s">
        <v>148</v>
      </c>
      <c r="B54" s="57" t="s">
        <v>149</v>
      </c>
      <c r="C54" s="85">
        <v>5000</v>
      </c>
      <c r="D54" s="85">
        <v>11299.53</v>
      </c>
      <c r="E54" s="85">
        <v>11100</v>
      </c>
      <c r="F54" s="85"/>
    </row>
    <row r="55" spans="1:6" x14ac:dyDescent="0.25">
      <c r="A55" s="50" t="s">
        <v>150</v>
      </c>
      <c r="B55" s="51" t="s">
        <v>151</v>
      </c>
      <c r="C55" s="81">
        <f>C56+C61</f>
        <v>205910</v>
      </c>
      <c r="D55" s="81">
        <f>D56+D61</f>
        <v>225167.34</v>
      </c>
      <c r="E55" s="81">
        <f>E56+E61</f>
        <v>225148.09</v>
      </c>
      <c r="F55" s="82">
        <f>(E55*100)/D55</f>
        <v>99.991450802767403</v>
      </c>
    </row>
    <row r="56" spans="1:6" x14ac:dyDescent="0.25">
      <c r="A56" s="52" t="s">
        <v>152</v>
      </c>
      <c r="B56" s="53" t="s">
        <v>153</v>
      </c>
      <c r="C56" s="83">
        <f>C57+C59</f>
        <v>5910</v>
      </c>
      <c r="D56" s="83">
        <f>D57+D59</f>
        <v>5910</v>
      </c>
      <c r="E56" s="83">
        <f>E57+E59</f>
        <v>5890.75</v>
      </c>
      <c r="F56" s="82">
        <f>(E56*100)/D56</f>
        <v>99.674280879864639</v>
      </c>
    </row>
    <row r="57" spans="1:6" x14ac:dyDescent="0.25">
      <c r="A57" s="54" t="s">
        <v>154</v>
      </c>
      <c r="B57" s="55" t="s">
        <v>155</v>
      </c>
      <c r="C57" s="84">
        <f>C58</f>
        <v>2700</v>
      </c>
      <c r="D57" s="84">
        <f>D58</f>
        <v>2700</v>
      </c>
      <c r="E57" s="84">
        <f>E58</f>
        <v>2700</v>
      </c>
      <c r="F57" s="84">
        <f>(E57*100)/D57</f>
        <v>100</v>
      </c>
    </row>
    <row r="58" spans="1:6" x14ac:dyDescent="0.25">
      <c r="A58" s="56" t="s">
        <v>156</v>
      </c>
      <c r="B58" s="57" t="s">
        <v>157</v>
      </c>
      <c r="C58" s="85">
        <v>2700</v>
      </c>
      <c r="D58" s="85">
        <v>2700</v>
      </c>
      <c r="E58" s="85">
        <v>2700</v>
      </c>
      <c r="F58" s="85"/>
    </row>
    <row r="59" spans="1:6" x14ac:dyDescent="0.25">
      <c r="A59" s="54" t="s">
        <v>158</v>
      </c>
      <c r="B59" s="55" t="s">
        <v>159</v>
      </c>
      <c r="C59" s="84">
        <f>C60</f>
        <v>3210</v>
      </c>
      <c r="D59" s="84">
        <f>D60</f>
        <v>3210</v>
      </c>
      <c r="E59" s="84">
        <f>E60</f>
        <v>3190.75</v>
      </c>
      <c r="F59" s="84">
        <f>(E59*100)/D59</f>
        <v>99.400311526479754</v>
      </c>
    </row>
    <row r="60" spans="1:6" x14ac:dyDescent="0.25">
      <c r="A60" s="56" t="s">
        <v>160</v>
      </c>
      <c r="B60" s="57" t="s">
        <v>161</v>
      </c>
      <c r="C60" s="85">
        <v>3210</v>
      </c>
      <c r="D60" s="85">
        <v>3210</v>
      </c>
      <c r="E60" s="85">
        <v>3190.75</v>
      </c>
      <c r="F60" s="85"/>
    </row>
    <row r="61" spans="1:6" x14ac:dyDescent="0.25">
      <c r="A61" s="52" t="s">
        <v>162</v>
      </c>
      <c r="B61" s="53" t="s">
        <v>163</v>
      </c>
      <c r="C61" s="83">
        <f t="shared" ref="C61:E62" si="0">C62</f>
        <v>200000</v>
      </c>
      <c r="D61" s="83">
        <f t="shared" si="0"/>
        <v>219257.34</v>
      </c>
      <c r="E61" s="83">
        <f t="shared" si="0"/>
        <v>219257.34</v>
      </c>
      <c r="F61" s="82">
        <f>(E61*100)/D61</f>
        <v>100</v>
      </c>
    </row>
    <row r="62" spans="1:6" x14ac:dyDescent="0.25">
      <c r="A62" s="54" t="s">
        <v>164</v>
      </c>
      <c r="B62" s="55" t="s">
        <v>165</v>
      </c>
      <c r="C62" s="84">
        <f t="shared" si="0"/>
        <v>200000</v>
      </c>
      <c r="D62" s="84">
        <f t="shared" si="0"/>
        <v>219257.34</v>
      </c>
      <c r="E62" s="84">
        <f t="shared" si="0"/>
        <v>219257.34</v>
      </c>
      <c r="F62" s="84">
        <f>(E62*100)/D62</f>
        <v>100</v>
      </c>
    </row>
    <row r="63" spans="1:6" x14ac:dyDescent="0.25">
      <c r="A63" s="56" t="s">
        <v>166</v>
      </c>
      <c r="B63" s="57" t="s">
        <v>165</v>
      </c>
      <c r="C63" s="85">
        <v>200000</v>
      </c>
      <c r="D63" s="85">
        <v>219257.34</v>
      </c>
      <c r="E63" s="85">
        <v>219257.34</v>
      </c>
      <c r="F63" s="85"/>
    </row>
    <row r="64" spans="1:6" x14ac:dyDescent="0.25">
      <c r="A64" s="50" t="s">
        <v>50</v>
      </c>
      <c r="B64" s="51" t="s">
        <v>51</v>
      </c>
      <c r="C64" s="81">
        <f t="shared" ref="C64:E65" si="1">C65</f>
        <v>1151919</v>
      </c>
      <c r="D64" s="81">
        <f t="shared" si="1"/>
        <v>1410200.34</v>
      </c>
      <c r="E64" s="81">
        <f t="shared" si="1"/>
        <v>1393129.56</v>
      </c>
      <c r="F64" s="82">
        <f>(E64*100)/D64</f>
        <v>98.78947838007187</v>
      </c>
    </row>
    <row r="65" spans="1:6" x14ac:dyDescent="0.25">
      <c r="A65" s="52" t="s">
        <v>58</v>
      </c>
      <c r="B65" s="53" t="s">
        <v>59</v>
      </c>
      <c r="C65" s="83">
        <f t="shared" si="1"/>
        <v>1151919</v>
      </c>
      <c r="D65" s="83">
        <f t="shared" si="1"/>
        <v>1410200.34</v>
      </c>
      <c r="E65" s="83">
        <f t="shared" si="1"/>
        <v>1393129.56</v>
      </c>
      <c r="F65" s="82">
        <f>(E65*100)/D65</f>
        <v>98.78947838007187</v>
      </c>
    </row>
    <row r="66" spans="1:6" ht="26.4" x14ac:dyDescent="0.25">
      <c r="A66" s="54" t="s">
        <v>60</v>
      </c>
      <c r="B66" s="55" t="s">
        <v>61</v>
      </c>
      <c r="C66" s="84">
        <f>C67+C68</f>
        <v>1151919</v>
      </c>
      <c r="D66" s="84">
        <f>D67+D68</f>
        <v>1410200.34</v>
      </c>
      <c r="E66" s="84">
        <f>E67+E68</f>
        <v>1393129.56</v>
      </c>
      <c r="F66" s="84">
        <f>(E66*100)/D66</f>
        <v>98.78947838007187</v>
      </c>
    </row>
    <row r="67" spans="1:6" x14ac:dyDescent="0.25">
      <c r="A67" s="56" t="s">
        <v>62</v>
      </c>
      <c r="B67" s="57" t="s">
        <v>63</v>
      </c>
      <c r="C67" s="85">
        <v>946009</v>
      </c>
      <c r="D67" s="85">
        <v>1192290.3400000001</v>
      </c>
      <c r="E67" s="85">
        <v>1167981.47</v>
      </c>
      <c r="F67" s="85"/>
    </row>
    <row r="68" spans="1:6" ht="26.4" x14ac:dyDescent="0.25">
      <c r="A68" s="56" t="s">
        <v>64</v>
      </c>
      <c r="B68" s="57" t="s">
        <v>65</v>
      </c>
      <c r="C68" s="85">
        <v>205910</v>
      </c>
      <c r="D68" s="85">
        <v>217910</v>
      </c>
      <c r="E68" s="85">
        <v>225148.09</v>
      </c>
      <c r="F68" s="85"/>
    </row>
    <row r="69" spans="1:6" x14ac:dyDescent="0.25">
      <c r="A69" s="49" t="s">
        <v>68</v>
      </c>
      <c r="B69" s="49" t="s">
        <v>184</v>
      </c>
      <c r="C69" s="79">
        <f t="shared" ref="C69:E72" si="2">C70</f>
        <v>478</v>
      </c>
      <c r="D69" s="79">
        <f t="shared" si="2"/>
        <v>478</v>
      </c>
      <c r="E69" s="79">
        <f t="shared" si="2"/>
        <v>286.52999999999997</v>
      </c>
      <c r="F69" s="80">
        <f>(E69*100)/D69</f>
        <v>59.943514644351467</v>
      </c>
    </row>
    <row r="70" spans="1:6" x14ac:dyDescent="0.25">
      <c r="A70" s="50" t="s">
        <v>66</v>
      </c>
      <c r="B70" s="51" t="s">
        <v>67</v>
      </c>
      <c r="C70" s="81">
        <f t="shared" si="2"/>
        <v>478</v>
      </c>
      <c r="D70" s="81">
        <f t="shared" si="2"/>
        <v>478</v>
      </c>
      <c r="E70" s="81">
        <f t="shared" si="2"/>
        <v>286.52999999999997</v>
      </c>
      <c r="F70" s="82">
        <f>(E70*100)/D70</f>
        <v>59.943514644351467</v>
      </c>
    </row>
    <row r="71" spans="1:6" x14ac:dyDescent="0.25">
      <c r="A71" s="52" t="s">
        <v>85</v>
      </c>
      <c r="B71" s="53" t="s">
        <v>86</v>
      </c>
      <c r="C71" s="83">
        <f t="shared" si="2"/>
        <v>478</v>
      </c>
      <c r="D71" s="83">
        <f t="shared" si="2"/>
        <v>478</v>
      </c>
      <c r="E71" s="83">
        <f t="shared" si="2"/>
        <v>286.52999999999997</v>
      </c>
      <c r="F71" s="82">
        <f>(E71*100)/D71</f>
        <v>59.943514644351467</v>
      </c>
    </row>
    <row r="72" spans="1:6" x14ac:dyDescent="0.25">
      <c r="A72" s="54" t="s">
        <v>103</v>
      </c>
      <c r="B72" s="55" t="s">
        <v>104</v>
      </c>
      <c r="C72" s="84">
        <f t="shared" si="2"/>
        <v>478</v>
      </c>
      <c r="D72" s="84">
        <f t="shared" si="2"/>
        <v>478</v>
      </c>
      <c r="E72" s="84">
        <f t="shared" si="2"/>
        <v>286.52999999999997</v>
      </c>
      <c r="F72" s="84">
        <f>(E72*100)/D72</f>
        <v>59.943514644351467</v>
      </c>
    </row>
    <row r="73" spans="1:6" x14ac:dyDescent="0.25">
      <c r="A73" s="56" t="s">
        <v>113</v>
      </c>
      <c r="B73" s="57" t="s">
        <v>114</v>
      </c>
      <c r="C73" s="85">
        <v>478</v>
      </c>
      <c r="D73" s="85">
        <v>478</v>
      </c>
      <c r="E73" s="85">
        <v>286.52999999999997</v>
      </c>
      <c r="F73" s="85"/>
    </row>
    <row r="74" spans="1:6" x14ac:dyDescent="0.25">
      <c r="A74" s="50" t="s">
        <v>50</v>
      </c>
      <c r="B74" s="51" t="s">
        <v>51</v>
      </c>
      <c r="C74" s="81">
        <f t="shared" ref="C74:E76" si="3">C75</f>
        <v>478</v>
      </c>
      <c r="D74" s="81">
        <f t="shared" si="3"/>
        <v>478</v>
      </c>
      <c r="E74" s="81">
        <f t="shared" si="3"/>
        <v>286.52999999999997</v>
      </c>
      <c r="F74" s="82">
        <f>(E74*100)/D74</f>
        <v>59.943514644351467</v>
      </c>
    </row>
    <row r="75" spans="1:6" x14ac:dyDescent="0.25">
      <c r="A75" s="52" t="s">
        <v>52</v>
      </c>
      <c r="B75" s="53" t="s">
        <v>53</v>
      </c>
      <c r="C75" s="83">
        <f t="shared" si="3"/>
        <v>478</v>
      </c>
      <c r="D75" s="83">
        <f t="shared" si="3"/>
        <v>478</v>
      </c>
      <c r="E75" s="83">
        <f t="shared" si="3"/>
        <v>286.52999999999997</v>
      </c>
      <c r="F75" s="82">
        <f>(E75*100)/D75</f>
        <v>59.943514644351467</v>
      </c>
    </row>
    <row r="76" spans="1:6" x14ac:dyDescent="0.25">
      <c r="A76" s="54" t="s">
        <v>54</v>
      </c>
      <c r="B76" s="55" t="s">
        <v>55</v>
      </c>
      <c r="C76" s="84">
        <f t="shared" si="3"/>
        <v>478</v>
      </c>
      <c r="D76" s="84">
        <f t="shared" si="3"/>
        <v>478</v>
      </c>
      <c r="E76" s="84">
        <f t="shared" si="3"/>
        <v>286.52999999999997</v>
      </c>
      <c r="F76" s="84">
        <f>(E76*100)/D76</f>
        <v>59.943514644351467</v>
      </c>
    </row>
    <row r="77" spans="1:6" x14ac:dyDescent="0.25">
      <c r="A77" s="56" t="s">
        <v>56</v>
      </c>
      <c r="B77" s="57" t="s">
        <v>57</v>
      </c>
      <c r="C77" s="85">
        <v>478</v>
      </c>
      <c r="D77" s="85">
        <v>478</v>
      </c>
      <c r="E77" s="85">
        <v>286.52999999999997</v>
      </c>
      <c r="F77" s="85"/>
    </row>
    <row r="78" spans="1:6" s="58" customFormat="1" x14ac:dyDescent="0.25"/>
    <row r="79" spans="1:6" s="58" customFormat="1" x14ac:dyDescent="0.25"/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="58" customFormat="1" x14ac:dyDescent="0.25"/>
    <row r="1202" s="58" customFormat="1" x14ac:dyDescent="0.25"/>
    <row r="1203" s="58" customFormat="1" x14ac:dyDescent="0.25"/>
    <row r="1204" s="58" customFormat="1" x14ac:dyDescent="0.25"/>
    <row r="1205" s="58" customFormat="1" x14ac:dyDescent="0.25"/>
    <row r="1206" s="58" customFormat="1" x14ac:dyDescent="0.25"/>
    <row r="1207" s="58" customFormat="1" x14ac:dyDescent="0.25"/>
    <row r="1208" s="58" customFormat="1" x14ac:dyDescent="0.25"/>
    <row r="1209" s="58" customFormat="1" x14ac:dyDescent="0.25"/>
    <row r="1210" s="58" customFormat="1" x14ac:dyDescent="0.25"/>
    <row r="1211" s="58" customFormat="1" x14ac:dyDescent="0.25"/>
    <row r="1212" s="58" customFormat="1" x14ac:dyDescent="0.25"/>
    <row r="1213" s="58" customFormat="1" x14ac:dyDescent="0.25"/>
    <row r="1214" s="58" customFormat="1" x14ac:dyDescent="0.25"/>
    <row r="1215" s="58" customFormat="1" x14ac:dyDescent="0.25"/>
    <row r="1216" s="58" customFormat="1" x14ac:dyDescent="0.25"/>
    <row r="1217" spans="1:3" s="58" customFormat="1" x14ac:dyDescent="0.25"/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58"/>
      <c r="B1251" s="58"/>
      <c r="C1251" s="58"/>
    </row>
    <row r="1252" spans="1:3" x14ac:dyDescent="0.25">
      <c r="A1252" s="58"/>
      <c r="B1252" s="58"/>
      <c r="C1252" s="58"/>
    </row>
    <row r="1253" spans="1:3" x14ac:dyDescent="0.25">
      <c r="A1253" s="58"/>
      <c r="B1253" s="58"/>
      <c r="C1253" s="58"/>
    </row>
    <row r="1254" spans="1:3" x14ac:dyDescent="0.25">
      <c r="A1254" s="58"/>
      <c r="B1254" s="58"/>
      <c r="C1254" s="58"/>
    </row>
    <row r="1255" spans="1:3" x14ac:dyDescent="0.25">
      <c r="A1255" s="41"/>
      <c r="B1255" s="41"/>
      <c r="C1255" s="41"/>
    </row>
    <row r="1256" spans="1:3" x14ac:dyDescent="0.25">
      <c r="A1256" s="41"/>
      <c r="B1256" s="41"/>
      <c r="C1256" s="41"/>
    </row>
    <row r="1257" spans="1:3" x14ac:dyDescent="0.25">
      <c r="A1257" s="41"/>
      <c r="B1257" s="41"/>
      <c r="C1257" s="41"/>
    </row>
    <row r="1258" spans="1:3" x14ac:dyDescent="0.25">
      <c r="A1258" s="41"/>
      <c r="B1258" s="41"/>
      <c r="C1258" s="41"/>
    </row>
    <row r="1259" spans="1:3" x14ac:dyDescent="0.25">
      <c r="A1259" s="41"/>
      <c r="B1259" s="41"/>
      <c r="C1259" s="41"/>
    </row>
    <row r="1260" spans="1:3" x14ac:dyDescent="0.25">
      <c r="A1260" s="41"/>
      <c r="B1260" s="41"/>
      <c r="C1260" s="41"/>
    </row>
    <row r="1261" spans="1:3" x14ac:dyDescent="0.25">
      <c r="A1261" s="41"/>
      <c r="B1261" s="41"/>
      <c r="C1261" s="41"/>
    </row>
    <row r="1262" spans="1:3" x14ac:dyDescent="0.25">
      <c r="A1262" s="41"/>
      <c r="B1262" s="41"/>
      <c r="C1262" s="41"/>
    </row>
    <row r="1263" spans="1:3" x14ac:dyDescent="0.25">
      <c r="A1263" s="41"/>
      <c r="B1263" s="41"/>
      <c r="C1263" s="41"/>
    </row>
    <row r="1264" spans="1:3" x14ac:dyDescent="0.25">
      <c r="A1264" s="41"/>
      <c r="B1264" s="41"/>
      <c r="C1264" s="41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  <row r="7930" s="41" customFormat="1" x14ac:dyDescent="0.25"/>
    <row r="7931" s="41" customFormat="1" x14ac:dyDescent="0.25"/>
    <row r="7932" s="41" customFormat="1" x14ac:dyDescent="0.25"/>
    <row r="7933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