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DO KOPRINICA - SVE\FINANCIJSKI PLAN 2025-2027 ODO KC\FINANCIJSKI PLAN 2025\"/>
    </mc:Choice>
  </mc:AlternateContent>
  <bookViews>
    <workbookView xWindow="0" yWindow="0" windowWidth="21570" windowHeight="8055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<sst xmlns="http://schemas.openxmlformats.org/spreadsheetml/2006/main" count="374" uniqueCount="180">
  <si>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</si>
  <si>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</si>
  <si>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</si>
  <si>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</si>
  <si>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</si>
  <si>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</si>
  <si>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</si>
  <si>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</si>
  <si>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</si>
  <si>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</si>
  <si>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</si>
  <si>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</si>
  <si>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</si>
  <si>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</si>
  <si>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</si>
  <si>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</si>
  <si>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</si>
  <si>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</si>
  <si>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</si>
  <si>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</si>
  <si>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</si>
  <si>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</si>
  <si>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</si>
  <si>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</si>
  <si>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</si>
  <si>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</si>
  <si>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</si>
  <si>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</si>
  <si>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</si>
  <si>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</si>
  <si>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</si>
  <si>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</si>
  <si>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</si>
  <si>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</si>
  <si>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</si>
  <si>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</si>
  <si>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</si>
  <si>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</si>
  <si>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</si>
  <si>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</si>
  <si>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</si>
  <si>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</si>
  <si>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</si>
  <si>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</si>
  <si>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</si>
  <si>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</si>
  <si>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</si>
  <si>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</si>
  <si>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</si>
  <si>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</si>
  <si>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</si>
  <si>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</si>
  <si>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</si>
  <si>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</si>
  <si>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</si>
  <si>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</si>
  <si>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</si>
  <si>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</si>
  <si>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</si>
  <si>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</si>
  <si>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</si>
  <si>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</si>
  <si>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</si>
  <si>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</si>
  <si>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</si>
  <si>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</si>
  <si>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</si>
  <si>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</si>
  <si>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</si>
  <si>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</si>
  <si>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</si>
  <si>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</si>
  <si>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</si>
  <si>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</si>
  <si>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</si>
  <si>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</si>
  <si>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</si>
  <si>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</si>
  <si>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</si>
  <si>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</si>
  <si>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</si>
  <si>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</si>
  <si>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</si>
  <si>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</si>
  <si>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</si>
  <si>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</si>
  <si>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</si>
  <si>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</si>
  <si>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</si>
  <si>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</si>
  <si>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</si>
  <si>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</si>
  <si>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</si>
  <si>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</si>
  <si>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</si>
  <si>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</si>
  <si>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</si>
  <si>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</si>
  <si>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</si>
  <si>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</si>
  <si>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</si>
  <si>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</si>
  <si>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</si>
  <si>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</si>
  <si>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</si>
  <si>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</si>
  <si>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</si>
  <si>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</si>
  <si>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</si>
  <si>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</si>
  <si>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</si>
  <si>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</si>
  <si>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</si>
  <si>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</si>
  <si>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</si>
  <si>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</si>
  <si>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</si>
  <si>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</si>
  <si>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</si>
  <si>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</si>
  <si>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</si>
  <si>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</si>
  <si>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</si>
  <si>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</si>
  <si>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</si>
  <si>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</si>
  <si>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</si>
  <si>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</si>
  <si>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</si>
  <si>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</si>
  <si>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</si>
  <si>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</si>
  <si>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</si>
  <si>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</si>
  <si>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</si>
  <si>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</si>
  <si>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</si>
  <si>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</si>
  <si>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</si>
  <si>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</si>
  <si>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</si>
  <si>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</si>
  <si>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</si>
  <si>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</si>
  <si>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</si>
  <si>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</si>
  <si>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</si>
  <si>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</si>
  <si>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</si>
  <si>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</si>
  <si>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</si>
  <si>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</si>
  <si>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</si>
  <si>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</si>
  <si>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</si>
  <si>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</si>
  <si>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</si>
  <si>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</si>
  <si>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</si>
  <si>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</si>
  <si>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</si>
  <si>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</si>
  <si>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</si>
  <si>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</si>
  <si>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</si>
  <si>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</si>
  <si>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</si>
  <si>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</si>
  <si>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</si>
  <si>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</si>
  <si>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4655 KOPRIVNICA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</si>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</sst>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934264.09</v>
      </c>
      <c r="H10" s="86">
        <v>1084180</v>
      </c>
      <c r="I10" s="86">
        <v>1222983.58</v>
      </c>
      <c r="J10" s="86">
        <v>1220339.04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934264.09</v>
      </c>
      <c r="H12" s="87">
        <f t="shared" ref="H12:J12" si="0">H10+H11</f>
        <v>1084180</v>
      </c>
      <c r="I12" s="87">
        <f t="shared" si="0"/>
        <v>1222983.58</v>
      </c>
      <c r="J12" s="87">
        <f t="shared" si="0"/>
        <v>1220339.04</v>
      </c>
      <c r="K12" s="88">
        <f>J12/G12*100</f>
        <v>130.62035168236</v>
      </c>
      <c r="L12" s="88">
        <f>J12/I12*100</f>
        <v>99.783763245619397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930406.26</v>
      </c>
      <c r="H13" s="86">
        <v>1080180</v>
      </c>
      <c r="I13" s="86">
        <v>1217320.28</v>
      </c>
      <c r="J13" s="86">
        <v>1214675.74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3857.83</v>
      </c>
      <c r="H14" s="86">
        <v>4000</v>
      </c>
      <c r="I14" s="86">
        <v>5663.3</v>
      </c>
      <c r="J14" s="86">
        <v>5663.3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934264.09</v>
      </c>
      <c r="H15" s="87">
        <f t="shared" ref="H15:J15" si="1">H13+H14</f>
        <v>1084180</v>
      </c>
      <c r="I15" s="87">
        <f t="shared" si="1"/>
        <v>1222983.58</v>
      </c>
      <c r="J15" s="87">
        <f t="shared" si="1"/>
        <v>1220339.04</v>
      </c>
      <c r="K15" s="88">
        <f>J15/G15*100</f>
        <v>130.62035168236</v>
      </c>
      <c r="L15" s="88">
        <f>J15/I15*100</f>
        <v>99.783763245619397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3.71</v>
      </c>
      <c r="H24" s="86">
        <v>0</v>
      </c>
      <c r="I24" s="86">
        <v>0</v>
      </c>
      <c r="J24" s="86">
        <v>3.71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-3.71</v>
      </c>
      <c r="H25" s="86">
        <v>0</v>
      </c>
      <c r="I25" s="86">
        <v>0</v>
      </c>
      <c r="J25" s="86">
        <v>-3.71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934264.09</v>
      </c>
      <c r="H10" s="65">
        <f>H11</f>
        <v>1084180</v>
      </c>
      <c r="I10" s="65">
        <f>I11</f>
        <v>1222983.58</v>
      </c>
      <c r="J10" s="65">
        <f>J11</f>
        <v>1220339.04</v>
      </c>
      <c r="K10" s="69">
        <f t="shared" ref="K10:K18" si="0">(J10*100)/G10</f>
        <v>130.62035168235997</v>
      </c>
      <c r="L10" s="69">
        <f t="shared" ref="L10:L18" si="1">(J10*100)/I10</f>
        <v>99.783763245619369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934264.09</v>
      </c>
      <c r="H11" s="65">
        <f>H12+H15</f>
        <v>1084180</v>
      </c>
      <c r="I11" s="65">
        <f>I12+I15</f>
        <v>1222983.58</v>
      </c>
      <c r="J11" s="65">
        <f>J12+J15</f>
        <v>1220339.04</v>
      </c>
      <c r="K11" s="65">
        <f t="shared" si="0"/>
        <v>130.62035168235997</v>
      </c>
      <c r="L11" s="65">
        <f t="shared" si="1"/>
        <v>99.783763245619369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162.49</v>
      </c>
      <c r="H12" s="65">
        <f t="shared" si="2"/>
        <v>400</v>
      </c>
      <c r="I12" s="65">
        <f t="shared" si="2"/>
        <v>400</v>
      </c>
      <c r="J12" s="65">
        <f t="shared" si="2"/>
        <v>130.03</v>
      </c>
      <c r="K12" s="65">
        <f t="shared" si="0"/>
        <v>80.023386054526426</v>
      </c>
      <c r="L12" s="65">
        <f t="shared" si="1"/>
        <v>32.5075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162.49</v>
      </c>
      <c r="H13" s="65">
        <f t="shared" si="2"/>
        <v>400</v>
      </c>
      <c r="I13" s="65">
        <f t="shared" si="2"/>
        <v>400</v>
      </c>
      <c r="J13" s="65">
        <f t="shared" si="2"/>
        <v>130.03</v>
      </c>
      <c r="K13" s="65">
        <f t="shared" si="0"/>
        <v>80.023386054526426</v>
      </c>
      <c r="L13" s="65">
        <f t="shared" si="1"/>
        <v>32.5075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162.49</v>
      </c>
      <c r="H14" s="66">
        <v>400</v>
      </c>
      <c r="I14" s="66">
        <v>400</v>
      </c>
      <c r="J14" s="66">
        <v>130.03</v>
      </c>
      <c r="K14" s="66">
        <f t="shared" si="0"/>
        <v>80.023386054526426</v>
      </c>
      <c r="L14" s="66">
        <f t="shared" si="1"/>
        <v>32.5075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934101.6</v>
      </c>
      <c r="H15" s="65">
        <f>H16</f>
        <v>1083780</v>
      </c>
      <c r="I15" s="65">
        <f>I16</f>
        <v>1222583.58</v>
      </c>
      <c r="J15" s="65">
        <f>J16</f>
        <v>1220209.01</v>
      </c>
      <c r="K15" s="65">
        <f t="shared" si="0"/>
        <v>130.62915318847544</v>
      </c>
      <c r="L15" s="65">
        <f t="shared" si="1"/>
        <v>99.805774424027504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934101.6</v>
      </c>
      <c r="H16" s="65">
        <f>H17+H18</f>
        <v>1083780</v>
      </c>
      <c r="I16" s="65">
        <f>I17+I18</f>
        <v>1222583.58</v>
      </c>
      <c r="J16" s="65">
        <f>J17+J18</f>
        <v>1220209.01</v>
      </c>
      <c r="K16" s="65">
        <f t="shared" si="0"/>
        <v>130.62915318847544</v>
      </c>
      <c r="L16" s="65">
        <f t="shared" si="1"/>
        <v>99.805774424027504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930243.77</v>
      </c>
      <c r="H17" s="66">
        <v>1079780</v>
      </c>
      <c r="I17" s="66">
        <v>1216920.28</v>
      </c>
      <c r="J17" s="66">
        <v>1214545.71</v>
      </c>
      <c r="K17" s="66">
        <f t="shared" si="0"/>
        <v>130.56209019276741</v>
      </c>
      <c r="L17" s="66">
        <f t="shared" si="1"/>
        <v>99.80487053761648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3857.83</v>
      </c>
      <c r="H18" s="66">
        <v>4000</v>
      </c>
      <c r="I18" s="66">
        <v>5663.3</v>
      </c>
      <c r="J18" s="66">
        <v>5663.3</v>
      </c>
      <c r="K18" s="66">
        <f t="shared" si="0"/>
        <v>146.800144122473</v>
      </c>
      <c r="L18" s="66">
        <f t="shared" si="1"/>
        <v>100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G24+G69</f>
        <v>934264.08999999985</v>
      </c>
      <c r="H23" s="65">
        <f>H24+H69</f>
        <v>1084180</v>
      </c>
      <c r="I23" s="65">
        <f>I24+I69</f>
        <v>1222983.58</v>
      </c>
      <c r="J23" s="65">
        <f>J24+J69</f>
        <v>1220339.04</v>
      </c>
      <c r="K23" s="70">
        <f t="shared" ref="K23:K54" si="3">(J23*100)/G23</f>
        <v>130.62035168236</v>
      </c>
      <c r="L23" s="70">
        <f t="shared" ref="L23:L54" si="4">(J23*100)/I23</f>
        <v>99.783763245619369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G25+G34+G63</f>
        <v>930406.25999999989</v>
      </c>
      <c r="H24" s="65">
        <f>H25+H34+H63</f>
        <v>1080180</v>
      </c>
      <c r="I24" s="65">
        <f>I25+I34+I63</f>
        <v>1217320.28</v>
      </c>
      <c r="J24" s="65">
        <f>J25+J34+J63</f>
        <v>1214675.74</v>
      </c>
      <c r="K24" s="65">
        <f t="shared" si="3"/>
        <v>130.55326390430778</v>
      </c>
      <c r="L24" s="65">
        <f t="shared" si="4"/>
        <v>99.782757254319293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765557.99</v>
      </c>
      <c r="H25" s="65">
        <f>H26+H29+H31</f>
        <v>911400</v>
      </c>
      <c r="I25" s="65">
        <f>I26+I29+I31</f>
        <v>1018750</v>
      </c>
      <c r="J25" s="65">
        <f>J26+J29+J31</f>
        <v>1018675.52</v>
      </c>
      <c r="K25" s="65">
        <f t="shared" si="3"/>
        <v>133.0631426105291</v>
      </c>
      <c r="L25" s="65">
        <f t="shared" si="4"/>
        <v>99.992689079754598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639141.38</v>
      </c>
      <c r="H26" s="65">
        <f>H27+H28</f>
        <v>746140</v>
      </c>
      <c r="I26" s="65">
        <f>I27+I28</f>
        <v>855140</v>
      </c>
      <c r="J26" s="65">
        <f>J27+J28</f>
        <v>855095.27</v>
      </c>
      <c r="K26" s="65">
        <f t="shared" si="3"/>
        <v>133.78812525015982</v>
      </c>
      <c r="L26" s="65">
        <f t="shared" si="4"/>
        <v>99.994769277545203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633446.39</v>
      </c>
      <c r="H27" s="66">
        <v>742158</v>
      </c>
      <c r="I27" s="66">
        <v>849658</v>
      </c>
      <c r="J27" s="66">
        <v>848595.74</v>
      </c>
      <c r="K27" s="66">
        <f t="shared" si="3"/>
        <v>133.9648869101614</v>
      </c>
      <c r="L27" s="66">
        <f t="shared" si="4"/>
        <v>99.874977932297469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5694.99</v>
      </c>
      <c r="H28" s="66">
        <v>3982</v>
      </c>
      <c r="I28" s="66">
        <v>5482</v>
      </c>
      <c r="J28" s="66">
        <v>6499.53</v>
      </c>
      <c r="K28" s="66">
        <f t="shared" si="3"/>
        <v>114.12715386681978</v>
      </c>
      <c r="L28" s="66">
        <f t="shared" si="4"/>
        <v>118.56129149945275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25429.74</v>
      </c>
      <c r="H29" s="65">
        <f>H30</f>
        <v>23031</v>
      </c>
      <c r="I29" s="65">
        <f>I30</f>
        <v>28431</v>
      </c>
      <c r="J29" s="65">
        <f>J30</f>
        <v>28414.799999999999</v>
      </c>
      <c r="K29" s="65">
        <f t="shared" si="3"/>
        <v>111.73846055838557</v>
      </c>
      <c r="L29" s="65">
        <f t="shared" si="4"/>
        <v>99.943019943019948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25429.74</v>
      </c>
      <c r="H30" s="66">
        <v>23031</v>
      </c>
      <c r="I30" s="66">
        <v>28431</v>
      </c>
      <c r="J30" s="66">
        <v>28414.799999999999</v>
      </c>
      <c r="K30" s="66">
        <f t="shared" si="3"/>
        <v>111.73846055838557</v>
      </c>
      <c r="L30" s="66">
        <f t="shared" si="4"/>
        <v>99.943019943019948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100986.87</v>
      </c>
      <c r="H31" s="65">
        <f>H32+H33</f>
        <v>142229</v>
      </c>
      <c r="I31" s="65">
        <f>I32+I33</f>
        <v>135179</v>
      </c>
      <c r="J31" s="65">
        <f>J32+J33</f>
        <v>135165.45000000001</v>
      </c>
      <c r="K31" s="65">
        <f t="shared" si="3"/>
        <v>133.84457801296347</v>
      </c>
      <c r="L31" s="65">
        <f t="shared" si="4"/>
        <v>99.989976253708051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0</v>
      </c>
      <c r="I32" s="66">
        <v>0</v>
      </c>
      <c r="J32" s="66">
        <v>0</v>
      </c>
      <c r="K32" s="66" t="e">
        <f t="shared" si="3"/>
        <v>#DIV/0!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100986.87</v>
      </c>
      <c r="H33" s="66">
        <v>142229</v>
      </c>
      <c r="I33" s="66">
        <v>135179</v>
      </c>
      <c r="J33" s="66">
        <v>135165.45000000001</v>
      </c>
      <c r="K33" s="66">
        <f t="shared" si="3"/>
        <v>133.84457801296347</v>
      </c>
      <c r="L33" s="66">
        <f t="shared" si="4"/>
        <v>99.989976253708051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G35+G39+G45+G55+G57</f>
        <v>164115.32999999999</v>
      </c>
      <c r="H34" s="65">
        <f>H35+H39+H45+H55+H57</f>
        <v>159600</v>
      </c>
      <c r="I34" s="65">
        <f>I35+I39+I45+I55+I57</f>
        <v>194612.28</v>
      </c>
      <c r="J34" s="65">
        <f>J35+J39+J45+J55+J57</f>
        <v>194296.24999999997</v>
      </c>
      <c r="K34" s="65">
        <f t="shared" si="3"/>
        <v>118.39006752141924</v>
      </c>
      <c r="L34" s="65">
        <f t="shared" si="4"/>
        <v>99.837610452947786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23687.11</v>
      </c>
      <c r="H35" s="65">
        <f>H36+H37+H38</f>
        <v>23565</v>
      </c>
      <c r="I35" s="65">
        <f>I36+I37+I38</f>
        <v>29265</v>
      </c>
      <c r="J35" s="65">
        <f>J36+J37+J38</f>
        <v>28246.1</v>
      </c>
      <c r="K35" s="65">
        <f t="shared" si="3"/>
        <v>119.24671266355413</v>
      </c>
      <c r="L35" s="65">
        <f t="shared" si="4"/>
        <v>96.518366649581409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5159.9799999999996</v>
      </c>
      <c r="H36" s="66">
        <v>6065</v>
      </c>
      <c r="I36" s="66">
        <v>6065</v>
      </c>
      <c r="J36" s="66">
        <v>6661.01</v>
      </c>
      <c r="K36" s="66">
        <f t="shared" si="3"/>
        <v>129.08984143349394</v>
      </c>
      <c r="L36" s="66">
        <f t="shared" si="4"/>
        <v>109.82704039571311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18527.13</v>
      </c>
      <c r="H37" s="66">
        <v>17000</v>
      </c>
      <c r="I37" s="66">
        <v>23000</v>
      </c>
      <c r="J37" s="66">
        <v>20985.09</v>
      </c>
      <c r="K37" s="66">
        <f t="shared" si="3"/>
        <v>113.26681466584408</v>
      </c>
      <c r="L37" s="66">
        <f t="shared" si="4"/>
        <v>91.239521739130439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500</v>
      </c>
      <c r="I38" s="66">
        <v>200</v>
      </c>
      <c r="J38" s="66">
        <v>600</v>
      </c>
      <c r="K38" s="66" t="e">
        <f t="shared" si="3"/>
        <v>#DIV/0!</v>
      </c>
      <c r="L38" s="66">
        <f t="shared" si="4"/>
        <v>300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28146.520000000004</v>
      </c>
      <c r="H39" s="65">
        <f>H40+H41+H42+H43+H44</f>
        <v>35080</v>
      </c>
      <c r="I39" s="65">
        <f>I40+I41+I42+I43+I44</f>
        <v>28080</v>
      </c>
      <c r="J39" s="65">
        <f>J40+J41+J42+J43+J44</f>
        <v>26897.519999999997</v>
      </c>
      <c r="K39" s="65">
        <f t="shared" si="3"/>
        <v>95.562506483927663</v>
      </c>
      <c r="L39" s="65">
        <f t="shared" si="4"/>
        <v>95.788888888888891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13740.04</v>
      </c>
      <c r="H40" s="66">
        <v>17000</v>
      </c>
      <c r="I40" s="66">
        <v>15000</v>
      </c>
      <c r="J40" s="66">
        <v>16238.43</v>
      </c>
      <c r="K40" s="66">
        <f t="shared" si="3"/>
        <v>118.18328039801921</v>
      </c>
      <c r="L40" s="66">
        <f t="shared" si="4"/>
        <v>108.25620000000001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11723.87</v>
      </c>
      <c r="H41" s="66">
        <v>17000</v>
      </c>
      <c r="I41" s="66">
        <v>12000</v>
      </c>
      <c r="J41" s="66">
        <v>9431.3799999999992</v>
      </c>
      <c r="K41" s="66">
        <f t="shared" si="3"/>
        <v>80.445961956248226</v>
      </c>
      <c r="L41" s="66">
        <f t="shared" si="4"/>
        <v>78.594833333333327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2000</v>
      </c>
      <c r="H42" s="66">
        <v>0</v>
      </c>
      <c r="I42" s="66">
        <v>0</v>
      </c>
      <c r="J42" s="66">
        <v>0</v>
      </c>
      <c r="K42" s="66">
        <f t="shared" si="3"/>
        <v>0</v>
      </c>
      <c r="L42" s="66" t="e">
        <f t="shared" si="4"/>
        <v>#DIV/0!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602.61</v>
      </c>
      <c r="H43" s="66">
        <v>1000</v>
      </c>
      <c r="I43" s="66">
        <v>1000</v>
      </c>
      <c r="J43" s="66">
        <v>1147.71</v>
      </c>
      <c r="K43" s="66">
        <f t="shared" si="3"/>
        <v>190.45651416338924</v>
      </c>
      <c r="L43" s="66">
        <f t="shared" si="4"/>
        <v>114.771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80</v>
      </c>
      <c r="H44" s="66">
        <v>80</v>
      </c>
      <c r="I44" s="66">
        <v>80</v>
      </c>
      <c r="J44" s="66">
        <v>80</v>
      </c>
      <c r="K44" s="66">
        <f t="shared" si="3"/>
        <v>100</v>
      </c>
      <c r="L44" s="66">
        <f t="shared" si="4"/>
        <v>100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107528.43</v>
      </c>
      <c r="H45" s="65">
        <f>H46+H47+H48+H49+H50+H51+H52+H53+H54</f>
        <v>93730</v>
      </c>
      <c r="I45" s="65">
        <f>I46+I47+I48+I49+I50+I51+I52+I53+I54</f>
        <v>132330</v>
      </c>
      <c r="J45" s="65">
        <f>J46+J47+J48+J49+J50+J51+J52+J53+J54</f>
        <v>135460.62999999998</v>
      </c>
      <c r="K45" s="65">
        <f t="shared" si="3"/>
        <v>125.97657196334031</v>
      </c>
      <c r="L45" s="65">
        <f t="shared" si="4"/>
        <v>102.36577495654802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13476.51</v>
      </c>
      <c r="H46" s="66">
        <v>13400</v>
      </c>
      <c r="I46" s="66">
        <v>13400</v>
      </c>
      <c r="J46" s="66">
        <v>16131.32</v>
      </c>
      <c r="K46" s="66">
        <f t="shared" si="3"/>
        <v>119.69953645268693</v>
      </c>
      <c r="L46" s="66">
        <f t="shared" si="4"/>
        <v>120.38298507462686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4996.0200000000004</v>
      </c>
      <c r="H47" s="66">
        <v>3900</v>
      </c>
      <c r="I47" s="66">
        <v>2600</v>
      </c>
      <c r="J47" s="66">
        <v>3750.45</v>
      </c>
      <c r="K47" s="66">
        <f t="shared" si="3"/>
        <v>75.068754728764091</v>
      </c>
      <c r="L47" s="66">
        <f t="shared" si="4"/>
        <v>144.24807692307692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2206.2199999999998</v>
      </c>
      <c r="H48" s="66">
        <v>1300</v>
      </c>
      <c r="I48" s="66">
        <v>900</v>
      </c>
      <c r="J48" s="66">
        <v>884.1</v>
      </c>
      <c r="K48" s="66">
        <f t="shared" si="3"/>
        <v>40.073066149341415</v>
      </c>
      <c r="L48" s="66">
        <f t="shared" si="4"/>
        <v>98.233333333333334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10275.879999999999</v>
      </c>
      <c r="H49" s="66">
        <v>9500</v>
      </c>
      <c r="I49" s="66">
        <v>9500</v>
      </c>
      <c r="J49" s="66">
        <v>8657.3700000000008</v>
      </c>
      <c r="K49" s="66">
        <f t="shared" si="3"/>
        <v>84.249426813080731</v>
      </c>
      <c r="L49" s="66">
        <f t="shared" si="4"/>
        <v>91.130210526315793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2311.1</v>
      </c>
      <c r="H50" s="66">
        <v>2700</v>
      </c>
      <c r="I50" s="66">
        <v>2700</v>
      </c>
      <c r="J50" s="66">
        <v>2340.52</v>
      </c>
      <c r="K50" s="66">
        <f t="shared" si="3"/>
        <v>101.27298688936006</v>
      </c>
      <c r="L50" s="66">
        <f t="shared" si="4"/>
        <v>86.685925925925929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104</v>
      </c>
      <c r="H51" s="66">
        <v>4500</v>
      </c>
      <c r="I51" s="66">
        <v>4500</v>
      </c>
      <c r="J51" s="66">
        <v>4455</v>
      </c>
      <c r="K51" s="66">
        <f t="shared" si="3"/>
        <v>4283.6538461538457</v>
      </c>
      <c r="L51" s="66">
        <f t="shared" si="4"/>
        <v>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71471.649999999994</v>
      </c>
      <c r="H52" s="66">
        <v>56110</v>
      </c>
      <c r="I52" s="66">
        <v>96110</v>
      </c>
      <c r="J52" s="66">
        <v>96560.42</v>
      </c>
      <c r="K52" s="66">
        <f t="shared" si="3"/>
        <v>135.10310731597775</v>
      </c>
      <c r="L52" s="66">
        <f t="shared" si="4"/>
        <v>100.46865050463011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20</v>
      </c>
      <c r="H53" s="66">
        <v>120</v>
      </c>
      <c r="I53" s="66">
        <v>120</v>
      </c>
      <c r="J53" s="66">
        <v>349.08</v>
      </c>
      <c r="K53" s="66">
        <f t="shared" si="3"/>
        <v>1745.4</v>
      </c>
      <c r="L53" s="66">
        <f t="shared" si="4"/>
        <v>290.89999999999998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2667.05</v>
      </c>
      <c r="H54" s="66">
        <v>2200</v>
      </c>
      <c r="I54" s="66">
        <v>2500</v>
      </c>
      <c r="J54" s="66">
        <v>2332.37</v>
      </c>
      <c r="K54" s="66">
        <f t="shared" si="3"/>
        <v>87.45130387506795</v>
      </c>
      <c r="L54" s="66">
        <f t="shared" si="4"/>
        <v>93.294799999999995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450</v>
      </c>
      <c r="H55" s="65">
        <f>H56</f>
        <v>1200</v>
      </c>
      <c r="I55" s="65">
        <f>I56</f>
        <v>1200</v>
      </c>
      <c r="J55" s="65">
        <f>J56</f>
        <v>460</v>
      </c>
      <c r="K55" s="65">
        <f t="shared" ref="K55:K72" si="5">(J55*100)/G55</f>
        <v>102.22222222222223</v>
      </c>
      <c r="L55" s="65">
        <f t="shared" ref="L55:L72" si="6">(J55*100)/I55</f>
        <v>38.333333333333336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450</v>
      </c>
      <c r="H56" s="66">
        <v>1200</v>
      </c>
      <c r="I56" s="66">
        <v>1200</v>
      </c>
      <c r="J56" s="66">
        <v>460</v>
      </c>
      <c r="K56" s="66">
        <f t="shared" si="5"/>
        <v>102.22222222222223</v>
      </c>
      <c r="L56" s="66">
        <f t="shared" si="6"/>
        <v>38.333333333333336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4303.2699999999995</v>
      </c>
      <c r="H57" s="65">
        <f>H58+H59+H60+H61+H62</f>
        <v>6025</v>
      </c>
      <c r="I57" s="65">
        <f>I58+I59+I60+I61+I62</f>
        <v>3737.2799999999997</v>
      </c>
      <c r="J57" s="65">
        <f>J58+J59+J60+J61+J62</f>
        <v>3232</v>
      </c>
      <c r="K57" s="65">
        <f t="shared" si="5"/>
        <v>75.105675451459021</v>
      </c>
      <c r="L57" s="65">
        <f t="shared" si="6"/>
        <v>86.480006849901542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389.89</v>
      </c>
      <c r="H58" s="66">
        <v>1000</v>
      </c>
      <c r="I58" s="66">
        <v>1352</v>
      </c>
      <c r="J58" s="66">
        <v>1352</v>
      </c>
      <c r="K58" s="66">
        <f t="shared" si="5"/>
        <v>346.76447203057273</v>
      </c>
      <c r="L58" s="66">
        <f t="shared" si="6"/>
        <v>100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1206.56</v>
      </c>
      <c r="H59" s="66">
        <v>1825</v>
      </c>
      <c r="I59" s="66">
        <v>137.28</v>
      </c>
      <c r="J59" s="66">
        <v>520</v>
      </c>
      <c r="K59" s="66">
        <f t="shared" si="5"/>
        <v>43.097732396233923</v>
      </c>
      <c r="L59" s="66">
        <f t="shared" si="6"/>
        <v>378.78787878787881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420</v>
      </c>
      <c r="H60" s="66">
        <v>0</v>
      </c>
      <c r="I60" s="66">
        <v>0</v>
      </c>
      <c r="J60" s="66">
        <v>0</v>
      </c>
      <c r="K60" s="66">
        <f t="shared" si="5"/>
        <v>0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350</v>
      </c>
      <c r="H61" s="66">
        <v>1200</v>
      </c>
      <c r="I61" s="66">
        <v>848</v>
      </c>
      <c r="J61" s="66">
        <v>1000</v>
      </c>
      <c r="K61" s="66">
        <f t="shared" si="5"/>
        <v>285.71428571428572</v>
      </c>
      <c r="L61" s="66">
        <f t="shared" si="6"/>
        <v>117.9245283018868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1936.82</v>
      </c>
      <c r="H62" s="66">
        <v>2000</v>
      </c>
      <c r="I62" s="66">
        <v>1400</v>
      </c>
      <c r="J62" s="66">
        <v>360</v>
      </c>
      <c r="K62" s="66">
        <f t="shared" si="5"/>
        <v>18.587168657903163</v>
      </c>
      <c r="L62" s="66">
        <f t="shared" si="6"/>
        <v>25.714285714285715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732.94</v>
      </c>
      <c r="H63" s="65">
        <f>H64+H66</f>
        <v>9180</v>
      </c>
      <c r="I63" s="65">
        <f>I64+I66</f>
        <v>3958</v>
      </c>
      <c r="J63" s="65">
        <f>J64+J66</f>
        <v>1703.97</v>
      </c>
      <c r="K63" s="65">
        <f t="shared" si="5"/>
        <v>232.48424154773923</v>
      </c>
      <c r="L63" s="65">
        <f t="shared" si="6"/>
        <v>43.051288529560381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177.94</v>
      </c>
      <c r="H64" s="65">
        <f>H65</f>
        <v>125</v>
      </c>
      <c r="I64" s="65">
        <f>I65</f>
        <v>603</v>
      </c>
      <c r="J64" s="65">
        <f>J65</f>
        <v>1033.97</v>
      </c>
      <c r="K64" s="65">
        <f t="shared" si="5"/>
        <v>581.07789142407557</v>
      </c>
      <c r="L64" s="65">
        <f t="shared" si="6"/>
        <v>171.4709784411277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177.94</v>
      </c>
      <c r="H65" s="66">
        <v>125</v>
      </c>
      <c r="I65" s="66">
        <v>603</v>
      </c>
      <c r="J65" s="66">
        <v>1033.97</v>
      </c>
      <c r="K65" s="66">
        <f t="shared" si="5"/>
        <v>581.07789142407557</v>
      </c>
      <c r="L65" s="66">
        <f t="shared" si="6"/>
        <v>171.4709784411277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555</v>
      </c>
      <c r="H66" s="65">
        <f>H67+H68</f>
        <v>9055</v>
      </c>
      <c r="I66" s="65">
        <f>I67+I68</f>
        <v>3355</v>
      </c>
      <c r="J66" s="65">
        <f>J67+J68</f>
        <v>670</v>
      </c>
      <c r="K66" s="65">
        <f t="shared" si="5"/>
        <v>120.72072072072072</v>
      </c>
      <c r="L66" s="65">
        <f t="shared" si="6"/>
        <v>19.970193740685545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555</v>
      </c>
      <c r="H67" s="66">
        <v>680</v>
      </c>
      <c r="I67" s="66">
        <v>980</v>
      </c>
      <c r="J67" s="66">
        <v>670</v>
      </c>
      <c r="K67" s="66">
        <f t="shared" si="5"/>
        <v>120.72072072072072</v>
      </c>
      <c r="L67" s="66">
        <f t="shared" si="6"/>
        <v>68.367346938775512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0</v>
      </c>
      <c r="H68" s="66">
        <v>8375</v>
      </c>
      <c r="I68" s="66">
        <v>2375</v>
      </c>
      <c r="J68" s="66">
        <v>0</v>
      </c>
      <c r="K68" s="66" t="e">
        <f t="shared" si="5"/>
        <v>#DIV/0!</v>
      </c>
      <c r="L68" s="66">
        <f t="shared" si="6"/>
        <v>0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 t="shared" ref="G69:J71" si="7">G70</f>
        <v>3857.83</v>
      </c>
      <c r="H69" s="65">
        <f t="shared" si="7"/>
        <v>4000</v>
      </c>
      <c r="I69" s="65">
        <f t="shared" si="7"/>
        <v>5663.3</v>
      </c>
      <c r="J69" s="65">
        <f t="shared" si="7"/>
        <v>5663.3</v>
      </c>
      <c r="K69" s="65">
        <f t="shared" si="5"/>
        <v>146.800144122473</v>
      </c>
      <c r="L69" s="65">
        <f t="shared" si="6"/>
        <v>100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si="7"/>
        <v>3857.83</v>
      </c>
      <c r="H70" s="65">
        <f t="shared" si="7"/>
        <v>4000</v>
      </c>
      <c r="I70" s="65">
        <f t="shared" si="7"/>
        <v>5663.3</v>
      </c>
      <c r="J70" s="65">
        <f t="shared" si="7"/>
        <v>5663.3</v>
      </c>
      <c r="K70" s="65">
        <f t="shared" si="5"/>
        <v>146.800144122473</v>
      </c>
      <c r="L70" s="65">
        <f t="shared" si="6"/>
        <v>100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7"/>
        <v>3857.83</v>
      </c>
      <c r="H71" s="65">
        <f t="shared" si="7"/>
        <v>4000</v>
      </c>
      <c r="I71" s="65">
        <f t="shared" si="7"/>
        <v>5663.3</v>
      </c>
      <c r="J71" s="65">
        <f t="shared" si="7"/>
        <v>5663.3</v>
      </c>
      <c r="K71" s="65">
        <f t="shared" si="5"/>
        <v>146.800144122473</v>
      </c>
      <c r="L71" s="65">
        <f t="shared" si="6"/>
        <v>100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3857.83</v>
      </c>
      <c r="H72" s="66">
        <v>4000</v>
      </c>
      <c r="I72" s="66">
        <v>5663.3</v>
      </c>
      <c r="J72" s="66">
        <v>5663.3</v>
      </c>
      <c r="K72" s="66">
        <f t="shared" si="5"/>
        <v>146.800144122473</v>
      </c>
      <c r="L72" s="66">
        <f t="shared" si="6"/>
        <v>100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934264.09</v>
      </c>
      <c r="D6" s="71">
        <f>D7+D9</f>
        <v>1084180</v>
      </c>
      <c r="E6" s="71">
        <f>E7+E9</f>
        <v>1222983.58</v>
      </c>
      <c r="F6" s="71">
        <f>F7+F9</f>
        <v>1220339.04</v>
      </c>
      <c r="G6" s="72">
        <f t="shared" ref="G6:G15" si="0">(F6*100)/C6</f>
        <v>130.62035168235997</v>
      </c>
      <c r="H6" s="72">
        <f t="shared" ref="H6:H15" si="1">(F6*100)/E6</f>
        <v>99.783763245619369</v>
      </c>
    </row>
    <row r="7" spans="1:8" x14ac:dyDescent="0.25">
      <c r="A7"/>
      <c r="B7" s="8" t="s">
        <v>162</v>
      </c>
      <c r="C7" s="71">
        <f>C8</f>
        <v>934101.6</v>
      </c>
      <c r="D7" s="71">
        <f>D8</f>
        <v>1083780</v>
      </c>
      <c r="E7" s="71">
        <f>E8</f>
        <v>1222583.58</v>
      </c>
      <c r="F7" s="71">
        <f>F8</f>
        <v>1220209.01</v>
      </c>
      <c r="G7" s="72">
        <f t="shared" si="0"/>
        <v>130.62915318847544</v>
      </c>
      <c r="H7" s="72">
        <f t="shared" si="1"/>
        <v>99.805774424027504</v>
      </c>
    </row>
    <row r="8" spans="1:8" x14ac:dyDescent="0.25">
      <c r="A8"/>
      <c r="B8" s="16" t="s">
        <v>163</v>
      </c>
      <c r="C8" s="73">
        <v>934101.6</v>
      </c>
      <c r="D8" s="73">
        <v>1083780</v>
      </c>
      <c r="E8" s="73">
        <v>1222583.58</v>
      </c>
      <c r="F8" s="74">
        <v>1220209.01</v>
      </c>
      <c r="G8" s="70">
        <f t="shared" si="0"/>
        <v>130.62915318847544</v>
      </c>
      <c r="H8" s="70">
        <f t="shared" si="1"/>
        <v>99.805774424027504</v>
      </c>
    </row>
    <row r="9" spans="1:8" x14ac:dyDescent="0.25">
      <c r="A9"/>
      <c r="B9" s="8" t="s">
        <v>164</v>
      </c>
      <c r="C9" s="71">
        <f>C10</f>
        <v>162.49</v>
      </c>
      <c r="D9" s="71">
        <f>D10</f>
        <v>400</v>
      </c>
      <c r="E9" s="71">
        <f>E10</f>
        <v>400</v>
      </c>
      <c r="F9" s="71">
        <f>F10</f>
        <v>130.03</v>
      </c>
      <c r="G9" s="72">
        <f t="shared" si="0"/>
        <v>80.023386054526426</v>
      </c>
      <c r="H9" s="72">
        <f t="shared" si="1"/>
        <v>32.5075</v>
      </c>
    </row>
    <row r="10" spans="1:8" x14ac:dyDescent="0.25">
      <c r="A10"/>
      <c r="B10" s="16" t="s">
        <v>165</v>
      </c>
      <c r="C10" s="73">
        <v>162.49</v>
      </c>
      <c r="D10" s="73">
        <v>400</v>
      </c>
      <c r="E10" s="73">
        <v>400</v>
      </c>
      <c r="F10" s="74">
        <v>130.03</v>
      </c>
      <c r="G10" s="70">
        <f t="shared" si="0"/>
        <v>80.023386054526426</v>
      </c>
      <c r="H10" s="70">
        <f t="shared" si="1"/>
        <v>32.5075</v>
      </c>
    </row>
    <row r="11" spans="1:8" x14ac:dyDescent="0.25">
      <c r="B11" s="8" t="s">
        <v>32</v>
      </c>
      <c r="C11" s="75">
        <f>C12+C14</f>
        <v>934264.09</v>
      </c>
      <c r="D11" s="75">
        <f>D12+D14</f>
        <v>1084180</v>
      </c>
      <c r="E11" s="75">
        <f>E12+E14</f>
        <v>1222983.58</v>
      </c>
      <c r="F11" s="75">
        <f>F12+F14</f>
        <v>1220339.04</v>
      </c>
      <c r="G11" s="72">
        <f t="shared" si="0"/>
        <v>130.62035168235997</v>
      </c>
      <c r="H11" s="72">
        <f t="shared" si="1"/>
        <v>99.783763245619369</v>
      </c>
    </row>
    <row r="12" spans="1:8" x14ac:dyDescent="0.25">
      <c r="A12"/>
      <c r="B12" s="8" t="s">
        <v>162</v>
      </c>
      <c r="C12" s="75">
        <f>C13</f>
        <v>934101.6</v>
      </c>
      <c r="D12" s="75">
        <f>D13</f>
        <v>1083780</v>
      </c>
      <c r="E12" s="75">
        <f>E13</f>
        <v>1222583.58</v>
      </c>
      <c r="F12" s="75">
        <f>F13</f>
        <v>1220209.01</v>
      </c>
      <c r="G12" s="72">
        <f t="shared" si="0"/>
        <v>130.62915318847544</v>
      </c>
      <c r="H12" s="72">
        <f t="shared" si="1"/>
        <v>99.805774424027504</v>
      </c>
    </row>
    <row r="13" spans="1:8" x14ac:dyDescent="0.25">
      <c r="A13"/>
      <c r="B13" s="16" t="s">
        <v>163</v>
      </c>
      <c r="C13" s="73">
        <v>934101.6</v>
      </c>
      <c r="D13" s="73">
        <v>1083780</v>
      </c>
      <c r="E13" s="76">
        <v>1222583.58</v>
      </c>
      <c r="F13" s="74">
        <v>1220209.01</v>
      </c>
      <c r="G13" s="70">
        <f t="shared" si="0"/>
        <v>130.62915318847544</v>
      </c>
      <c r="H13" s="70">
        <f t="shared" si="1"/>
        <v>99.805774424027504</v>
      </c>
    </row>
    <row r="14" spans="1:8" x14ac:dyDescent="0.25">
      <c r="A14"/>
      <c r="B14" s="8" t="s">
        <v>164</v>
      </c>
      <c r="C14" s="75">
        <f>C15</f>
        <v>162.49</v>
      </c>
      <c r="D14" s="75">
        <f>D15</f>
        <v>400</v>
      </c>
      <c r="E14" s="75">
        <f>E15</f>
        <v>400</v>
      </c>
      <c r="F14" s="75">
        <f>F15</f>
        <v>130.03</v>
      </c>
      <c r="G14" s="72">
        <f t="shared" si="0"/>
        <v>80.023386054526426</v>
      </c>
      <c r="H14" s="72">
        <f t="shared" si="1"/>
        <v>32.5075</v>
      </c>
    </row>
    <row r="15" spans="1:8" x14ac:dyDescent="0.25">
      <c r="A15"/>
      <c r="B15" s="16" t="s">
        <v>165</v>
      </c>
      <c r="C15" s="73">
        <v>162.49</v>
      </c>
      <c r="D15" s="73">
        <v>400</v>
      </c>
      <c r="E15" s="76">
        <v>400</v>
      </c>
      <c r="F15" s="74">
        <v>130.03</v>
      </c>
      <c r="G15" s="70">
        <f t="shared" si="0"/>
        <v>80.023386054526426</v>
      </c>
      <c r="H15" s="70">
        <f t="shared" si="1"/>
        <v>32.5075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934264.09</v>
      </c>
      <c r="D6" s="75">
        <f t="shared" si="0"/>
        <v>1084180</v>
      </c>
      <c r="E6" s="75">
        <f t="shared" si="0"/>
        <v>1222983.58</v>
      </c>
      <c r="F6" s="75">
        <f t="shared" si="0"/>
        <v>1220339.04</v>
      </c>
      <c r="G6" s="70">
        <f>(F6*100)/C6</f>
        <v>130.62035168235997</v>
      </c>
      <c r="H6" s="70">
        <f>(F6*100)/E6</f>
        <v>99.783763245619369</v>
      </c>
    </row>
    <row r="7" spans="2:8" x14ac:dyDescent="0.25">
      <c r="B7" s="8" t="s">
        <v>166</v>
      </c>
      <c r="C7" s="75">
        <f t="shared" si="0"/>
        <v>934264.09</v>
      </c>
      <c r="D7" s="75">
        <f t="shared" si="0"/>
        <v>1084180</v>
      </c>
      <c r="E7" s="75">
        <f t="shared" si="0"/>
        <v>1222983.58</v>
      </c>
      <c r="F7" s="75">
        <f t="shared" si="0"/>
        <v>1220339.04</v>
      </c>
      <c r="G7" s="70">
        <f>(F7*100)/C7</f>
        <v>130.62035168235997</v>
      </c>
      <c r="H7" s="70">
        <f>(F7*100)/E7</f>
        <v>99.783763245619369</v>
      </c>
    </row>
    <row r="8" spans="2:8" x14ac:dyDescent="0.25">
      <c r="B8" s="11" t="s">
        <v>167</v>
      </c>
      <c r="C8" s="73">
        <v>934264.09</v>
      </c>
      <c r="D8" s="73">
        <v>1084180</v>
      </c>
      <c r="E8" s="73">
        <v>1222983.58</v>
      </c>
      <c r="F8" s="74">
        <v>1220339.04</v>
      </c>
      <c r="G8" s="70">
        <f>(F8*100)/C8</f>
        <v>130.62035168235997</v>
      </c>
      <c r="H8" s="70">
        <f>(F8*100)/E8</f>
        <v>99.783763245619369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172</v>
      </c>
      <c r="B7" s="46"/>
      <c r="C7" s="77">
        <f>C11</f>
        <v>1083780</v>
      </c>
      <c r="D7" s="77">
        <f>D11</f>
        <v>1222583.58</v>
      </c>
      <c r="E7" s="77">
        <f>E11</f>
        <v>1220209.01</v>
      </c>
      <c r="F7" s="77">
        <f>(E7*100)/D7</f>
        <v>99.805774424027504</v>
      </c>
    </row>
    <row r="8" spans="1:6" x14ac:dyDescent="0.2">
      <c r="A8" s="47" t="s">
        <v>68</v>
      </c>
      <c r="B8" s="46"/>
      <c r="C8" s="77">
        <f>C65</f>
        <v>400</v>
      </c>
      <c r="D8" s="77">
        <f>D65</f>
        <v>400</v>
      </c>
      <c r="E8" s="77">
        <f>E65</f>
        <v>130.03</v>
      </c>
      <c r="F8" s="77">
        <f>(E8*100)/D8</f>
        <v>32.5075</v>
      </c>
    </row>
    <row r="9" spans="1:6" s="57" customFormat="1" x14ac:dyDescent="0.2"/>
    <row r="10" spans="1:6" ht="38.25" x14ac:dyDescent="0.2">
      <c r="A10" s="47" t="s">
        <v>173</v>
      </c>
      <c r="B10" s="47" t="s">
        <v>174</v>
      </c>
      <c r="C10" s="47" t="s">
        <v>43</v>
      </c>
      <c r="D10" s="47" t="s">
        <v>175</v>
      </c>
      <c r="E10" s="47" t="s">
        <v>176</v>
      </c>
      <c r="F10" s="47" t="s">
        <v>177</v>
      </c>
    </row>
    <row r="11" spans="1:6" x14ac:dyDescent="0.2">
      <c r="A11" s="48" t="s">
        <v>172</v>
      </c>
      <c r="B11" s="48" t="s">
        <v>178</v>
      </c>
      <c r="C11" s="78">
        <f>C12+C56</f>
        <v>1083780</v>
      </c>
      <c r="D11" s="78">
        <f>D12+D56</f>
        <v>1222583.58</v>
      </c>
      <c r="E11" s="78">
        <f>E12+E56</f>
        <v>1220209.01</v>
      </c>
      <c r="F11" s="79">
        <f>(E11*100)/D11</f>
        <v>99.805774424027504</v>
      </c>
    </row>
    <row r="12" spans="1:6" x14ac:dyDescent="0.2">
      <c r="A12" s="49" t="s">
        <v>66</v>
      </c>
      <c r="B12" s="50" t="s">
        <v>67</v>
      </c>
      <c r="C12" s="80">
        <f>C13+C22+C50</f>
        <v>1079780</v>
      </c>
      <c r="D12" s="80">
        <f>D13+D22+D50</f>
        <v>1216920.28</v>
      </c>
      <c r="E12" s="80">
        <f>E13+E22+E50</f>
        <v>1214545.71</v>
      </c>
      <c r="F12" s="81">
        <f>(E12*100)/D12</f>
        <v>99.80487053761648</v>
      </c>
    </row>
    <row r="13" spans="1:6" x14ac:dyDescent="0.2">
      <c r="A13" s="51" t="s">
        <v>68</v>
      </c>
      <c r="B13" s="52" t="s">
        <v>69</v>
      </c>
      <c r="C13" s="82">
        <f>C14+C17+C19</f>
        <v>911400</v>
      </c>
      <c r="D13" s="82">
        <f>D14+D17+D19</f>
        <v>1018750</v>
      </c>
      <c r="E13" s="82">
        <f>E14+E17+E19</f>
        <v>1018675.52</v>
      </c>
      <c r="F13" s="81">
        <f>(E13*100)/D13</f>
        <v>99.992689079754598</v>
      </c>
    </row>
    <row r="14" spans="1:6" x14ac:dyDescent="0.2">
      <c r="A14" s="53" t="s">
        <v>70</v>
      </c>
      <c r="B14" s="54" t="s">
        <v>71</v>
      </c>
      <c r="C14" s="83">
        <f>C15+C16</f>
        <v>746140</v>
      </c>
      <c r="D14" s="83">
        <f>D15+D16</f>
        <v>855140</v>
      </c>
      <c r="E14" s="83">
        <f>E15+E16</f>
        <v>855095.27</v>
      </c>
      <c r="F14" s="83">
        <f>(E14*100)/D14</f>
        <v>99.994769277545203</v>
      </c>
    </row>
    <row r="15" spans="1:6" x14ac:dyDescent="0.2">
      <c r="A15" s="55" t="s">
        <v>72</v>
      </c>
      <c r="B15" s="56" t="s">
        <v>73</v>
      </c>
      <c r="C15" s="84">
        <v>742158</v>
      </c>
      <c r="D15" s="84">
        <v>849658</v>
      </c>
      <c r="E15" s="84">
        <v>848595.74</v>
      </c>
      <c r="F15" s="84"/>
    </row>
    <row r="16" spans="1:6" x14ac:dyDescent="0.2">
      <c r="A16" s="55" t="s">
        <v>74</v>
      </c>
      <c r="B16" s="56" t="s">
        <v>75</v>
      </c>
      <c r="C16" s="84">
        <v>3982</v>
      </c>
      <c r="D16" s="84">
        <v>5482</v>
      </c>
      <c r="E16" s="84">
        <v>6499.53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23031</v>
      </c>
      <c r="D17" s="83">
        <f>D18</f>
        <v>28431</v>
      </c>
      <c r="E17" s="83">
        <f>E18</f>
        <v>28414.799999999999</v>
      </c>
      <c r="F17" s="83">
        <f>(E17*100)/D17</f>
        <v>99.943019943019948</v>
      </c>
    </row>
    <row r="18" spans="1:6" x14ac:dyDescent="0.2">
      <c r="A18" s="55" t="s">
        <v>78</v>
      </c>
      <c r="B18" s="56" t="s">
        <v>77</v>
      </c>
      <c r="C18" s="84">
        <v>23031</v>
      </c>
      <c r="D18" s="84">
        <v>28431</v>
      </c>
      <c r="E18" s="84">
        <v>28414.799999999999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142229</v>
      </c>
      <c r="D19" s="83">
        <f>D20+D21</f>
        <v>135179</v>
      </c>
      <c r="E19" s="83">
        <f>E20+E21</f>
        <v>135165.45000000001</v>
      </c>
      <c r="F19" s="83">
        <f>(E19*100)/D19</f>
        <v>99.989976253708051</v>
      </c>
    </row>
    <row r="20" spans="1:6" x14ac:dyDescent="0.2">
      <c r="A20" s="55" t="s">
        <v>81</v>
      </c>
      <c r="B20" s="56" t="s">
        <v>82</v>
      </c>
      <c r="C20" s="84">
        <v>0</v>
      </c>
      <c r="D20" s="84">
        <v>0</v>
      </c>
      <c r="E20" s="84">
        <v>0</v>
      </c>
      <c r="F20" s="84"/>
    </row>
    <row r="21" spans="1:6" x14ac:dyDescent="0.2">
      <c r="A21" s="55" t="s">
        <v>83</v>
      </c>
      <c r="B21" s="56" t="s">
        <v>84</v>
      </c>
      <c r="C21" s="84">
        <v>142229</v>
      </c>
      <c r="D21" s="84">
        <v>135179</v>
      </c>
      <c r="E21" s="84">
        <v>135165.45000000001</v>
      </c>
      <c r="F21" s="84"/>
    </row>
    <row r="22" spans="1:6" x14ac:dyDescent="0.2">
      <c r="A22" s="51" t="s">
        <v>85</v>
      </c>
      <c r="B22" s="52" t="s">
        <v>86</v>
      </c>
      <c r="C22" s="82">
        <f>C23+C27+C32+C42+C44</f>
        <v>159200</v>
      </c>
      <c r="D22" s="82">
        <f>D23+D27+D32+D42+D44</f>
        <v>194212.28</v>
      </c>
      <c r="E22" s="82">
        <f>E23+E27+E32+E42+E44</f>
        <v>194166.21999999997</v>
      </c>
      <c r="F22" s="81">
        <f>(E22*100)/D22</f>
        <v>99.976283682988537</v>
      </c>
    </row>
    <row r="23" spans="1:6" x14ac:dyDescent="0.2">
      <c r="A23" s="53" t="s">
        <v>87</v>
      </c>
      <c r="B23" s="54" t="s">
        <v>88</v>
      </c>
      <c r="C23" s="83">
        <f>C24+C25+C26</f>
        <v>23565</v>
      </c>
      <c r="D23" s="83">
        <f>D24+D25+D26</f>
        <v>29265</v>
      </c>
      <c r="E23" s="83">
        <f>E24+E25+E26</f>
        <v>28246.1</v>
      </c>
      <c r="F23" s="83">
        <f>(E23*100)/D23</f>
        <v>96.518366649581409</v>
      </c>
    </row>
    <row r="24" spans="1:6" x14ac:dyDescent="0.2">
      <c r="A24" s="55" t="s">
        <v>89</v>
      </c>
      <c r="B24" s="56" t="s">
        <v>90</v>
      </c>
      <c r="C24" s="84">
        <v>6065</v>
      </c>
      <c r="D24" s="84">
        <v>6065</v>
      </c>
      <c r="E24" s="84">
        <v>6661.01</v>
      </c>
      <c r="F24" s="84"/>
    </row>
    <row r="25" spans="1:6" ht="25.5" x14ac:dyDescent="0.2">
      <c r="A25" s="55" t="s">
        <v>91</v>
      </c>
      <c r="B25" s="56" t="s">
        <v>92</v>
      </c>
      <c r="C25" s="84">
        <v>17000</v>
      </c>
      <c r="D25" s="84">
        <v>23000</v>
      </c>
      <c r="E25" s="84">
        <v>20985.09</v>
      </c>
      <c r="F25" s="84"/>
    </row>
    <row r="26" spans="1:6" x14ac:dyDescent="0.2">
      <c r="A26" s="55" t="s">
        <v>93</v>
      </c>
      <c r="B26" s="56" t="s">
        <v>94</v>
      </c>
      <c r="C26" s="84">
        <v>500</v>
      </c>
      <c r="D26" s="84">
        <v>200</v>
      </c>
      <c r="E26" s="84">
        <v>600</v>
      </c>
      <c r="F26" s="84"/>
    </row>
    <row r="27" spans="1:6" x14ac:dyDescent="0.2">
      <c r="A27" s="53" t="s">
        <v>95</v>
      </c>
      <c r="B27" s="54" t="s">
        <v>96</v>
      </c>
      <c r="C27" s="83">
        <f>C28+C29+C30+C31</f>
        <v>35080</v>
      </c>
      <c r="D27" s="83">
        <f>D28+D29+D30+D31</f>
        <v>28080</v>
      </c>
      <c r="E27" s="83">
        <f>E28+E29+E30+E31</f>
        <v>26897.519999999997</v>
      </c>
      <c r="F27" s="83">
        <f>(E27*100)/D27</f>
        <v>95.788888888888891</v>
      </c>
    </row>
    <row r="28" spans="1:6" x14ac:dyDescent="0.2">
      <c r="A28" s="55" t="s">
        <v>97</v>
      </c>
      <c r="B28" s="56" t="s">
        <v>98</v>
      </c>
      <c r="C28" s="84">
        <v>17000</v>
      </c>
      <c r="D28" s="84">
        <v>15000</v>
      </c>
      <c r="E28" s="84">
        <v>16238.43</v>
      </c>
      <c r="F28" s="84"/>
    </row>
    <row r="29" spans="1:6" x14ac:dyDescent="0.2">
      <c r="A29" s="55" t="s">
        <v>99</v>
      </c>
      <c r="B29" s="56" t="s">
        <v>100</v>
      </c>
      <c r="C29" s="84">
        <v>17000</v>
      </c>
      <c r="D29" s="84">
        <v>12000</v>
      </c>
      <c r="E29" s="84">
        <v>9431.3799999999992</v>
      </c>
      <c r="F29" s="84"/>
    </row>
    <row r="30" spans="1:6" x14ac:dyDescent="0.2">
      <c r="A30" s="55" t="s">
        <v>103</v>
      </c>
      <c r="B30" s="56" t="s">
        <v>104</v>
      </c>
      <c r="C30" s="84">
        <v>1000</v>
      </c>
      <c r="D30" s="84">
        <v>1000</v>
      </c>
      <c r="E30" s="84">
        <v>1147.71</v>
      </c>
      <c r="F30" s="84"/>
    </row>
    <row r="31" spans="1:6" x14ac:dyDescent="0.2">
      <c r="A31" s="55" t="s">
        <v>105</v>
      </c>
      <c r="B31" s="56" t="s">
        <v>106</v>
      </c>
      <c r="C31" s="84">
        <v>80</v>
      </c>
      <c r="D31" s="84">
        <v>80</v>
      </c>
      <c r="E31" s="84">
        <v>80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93330</v>
      </c>
      <c r="D32" s="83">
        <f>D33+D34+D35+D36+D37+D38+D39+D40+D41</f>
        <v>131930</v>
      </c>
      <c r="E32" s="83">
        <f>E33+E34+E35+E36+E37+E38+E39+E40+E41</f>
        <v>135330.59999999998</v>
      </c>
      <c r="F32" s="83">
        <f>(E32*100)/D32</f>
        <v>102.57757901917684</v>
      </c>
    </row>
    <row r="33" spans="1:6" x14ac:dyDescent="0.2">
      <c r="A33" s="55" t="s">
        <v>109</v>
      </c>
      <c r="B33" s="56" t="s">
        <v>110</v>
      </c>
      <c r="C33" s="84">
        <v>13400</v>
      </c>
      <c r="D33" s="84">
        <v>13400</v>
      </c>
      <c r="E33" s="84">
        <v>16131.32</v>
      </c>
      <c r="F33" s="84"/>
    </row>
    <row r="34" spans="1:6" x14ac:dyDescent="0.2">
      <c r="A34" s="55" t="s">
        <v>111</v>
      </c>
      <c r="B34" s="56" t="s">
        <v>112</v>
      </c>
      <c r="C34" s="84">
        <v>3500</v>
      </c>
      <c r="D34" s="84">
        <v>2200</v>
      </c>
      <c r="E34" s="84">
        <v>3620.42</v>
      </c>
      <c r="F34" s="84"/>
    </row>
    <row r="35" spans="1:6" x14ac:dyDescent="0.2">
      <c r="A35" s="55" t="s">
        <v>113</v>
      </c>
      <c r="B35" s="56" t="s">
        <v>114</v>
      </c>
      <c r="C35" s="84">
        <v>1300</v>
      </c>
      <c r="D35" s="84">
        <v>900</v>
      </c>
      <c r="E35" s="84">
        <v>884.1</v>
      </c>
      <c r="F35" s="84"/>
    </row>
    <row r="36" spans="1:6" x14ac:dyDescent="0.2">
      <c r="A36" s="55" t="s">
        <v>115</v>
      </c>
      <c r="B36" s="56" t="s">
        <v>116</v>
      </c>
      <c r="C36" s="84">
        <v>9500</v>
      </c>
      <c r="D36" s="84">
        <v>9500</v>
      </c>
      <c r="E36" s="84">
        <v>8657.3700000000008</v>
      </c>
      <c r="F36" s="84"/>
    </row>
    <row r="37" spans="1:6" x14ac:dyDescent="0.2">
      <c r="A37" s="55" t="s">
        <v>117</v>
      </c>
      <c r="B37" s="56" t="s">
        <v>118</v>
      </c>
      <c r="C37" s="84">
        <v>2700</v>
      </c>
      <c r="D37" s="84">
        <v>2700</v>
      </c>
      <c r="E37" s="84">
        <v>2340.52</v>
      </c>
      <c r="F37" s="84"/>
    </row>
    <row r="38" spans="1:6" x14ac:dyDescent="0.2">
      <c r="A38" s="55" t="s">
        <v>119</v>
      </c>
      <c r="B38" s="56" t="s">
        <v>120</v>
      </c>
      <c r="C38" s="84">
        <v>4500</v>
      </c>
      <c r="D38" s="84">
        <v>4500</v>
      </c>
      <c r="E38" s="84">
        <v>4455</v>
      </c>
      <c r="F38" s="84"/>
    </row>
    <row r="39" spans="1:6" x14ac:dyDescent="0.2">
      <c r="A39" s="55" t="s">
        <v>121</v>
      </c>
      <c r="B39" s="56" t="s">
        <v>122</v>
      </c>
      <c r="C39" s="84">
        <v>56110</v>
      </c>
      <c r="D39" s="84">
        <v>96110</v>
      </c>
      <c r="E39" s="84">
        <v>96560.42</v>
      </c>
      <c r="F39" s="84"/>
    </row>
    <row r="40" spans="1:6" x14ac:dyDescent="0.2">
      <c r="A40" s="55" t="s">
        <v>123</v>
      </c>
      <c r="B40" s="56" t="s">
        <v>124</v>
      </c>
      <c r="C40" s="84">
        <v>120</v>
      </c>
      <c r="D40" s="84">
        <v>120</v>
      </c>
      <c r="E40" s="84">
        <v>349.08</v>
      </c>
      <c r="F40" s="84"/>
    </row>
    <row r="41" spans="1:6" x14ac:dyDescent="0.2">
      <c r="A41" s="55" t="s">
        <v>125</v>
      </c>
      <c r="B41" s="56" t="s">
        <v>126</v>
      </c>
      <c r="C41" s="84">
        <v>2200</v>
      </c>
      <c r="D41" s="84">
        <v>2500</v>
      </c>
      <c r="E41" s="84">
        <v>2332.37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1200</v>
      </c>
      <c r="D42" s="83">
        <f>D43</f>
        <v>1200</v>
      </c>
      <c r="E42" s="83">
        <f>E43</f>
        <v>460</v>
      </c>
      <c r="F42" s="83">
        <f>(E42*100)/D42</f>
        <v>38.333333333333336</v>
      </c>
    </row>
    <row r="43" spans="1:6" ht="25.5" x14ac:dyDescent="0.2">
      <c r="A43" s="55" t="s">
        <v>129</v>
      </c>
      <c r="B43" s="56" t="s">
        <v>130</v>
      </c>
      <c r="C43" s="84">
        <v>1200</v>
      </c>
      <c r="D43" s="84">
        <v>1200</v>
      </c>
      <c r="E43" s="84">
        <v>460</v>
      </c>
      <c r="F43" s="84"/>
    </row>
    <row r="44" spans="1:6" x14ac:dyDescent="0.2">
      <c r="A44" s="53" t="s">
        <v>131</v>
      </c>
      <c r="B44" s="54" t="s">
        <v>132</v>
      </c>
      <c r="C44" s="83">
        <f>C45+C46+C47+C48+C49</f>
        <v>6025</v>
      </c>
      <c r="D44" s="83">
        <f>D45+D46+D47+D48+D49</f>
        <v>3737.2799999999997</v>
      </c>
      <c r="E44" s="83">
        <f>E45+E46+E47+E48+E49</f>
        <v>3232</v>
      </c>
      <c r="F44" s="83">
        <f>(E44*100)/D44</f>
        <v>86.480006849901542</v>
      </c>
    </row>
    <row r="45" spans="1:6" x14ac:dyDescent="0.2">
      <c r="A45" s="55" t="s">
        <v>133</v>
      </c>
      <c r="B45" s="56" t="s">
        <v>134</v>
      </c>
      <c r="C45" s="84">
        <v>1000</v>
      </c>
      <c r="D45" s="84">
        <v>1352</v>
      </c>
      <c r="E45" s="84">
        <v>1352</v>
      </c>
      <c r="F45" s="84"/>
    </row>
    <row r="46" spans="1:6" x14ac:dyDescent="0.2">
      <c r="A46" s="55" t="s">
        <v>135</v>
      </c>
      <c r="B46" s="56" t="s">
        <v>136</v>
      </c>
      <c r="C46" s="84">
        <v>1825</v>
      </c>
      <c r="D46" s="84">
        <v>137.28</v>
      </c>
      <c r="E46" s="84">
        <v>520</v>
      </c>
      <c r="F46" s="84"/>
    </row>
    <row r="47" spans="1:6" x14ac:dyDescent="0.2">
      <c r="A47" s="55" t="s">
        <v>137</v>
      </c>
      <c r="B47" s="56" t="s">
        <v>138</v>
      </c>
      <c r="C47" s="84">
        <v>0</v>
      </c>
      <c r="D47" s="84">
        <v>0</v>
      </c>
      <c r="E47" s="84">
        <v>0</v>
      </c>
      <c r="F47" s="84"/>
    </row>
    <row r="48" spans="1:6" x14ac:dyDescent="0.2">
      <c r="A48" s="55" t="s">
        <v>139</v>
      </c>
      <c r="B48" s="56" t="s">
        <v>140</v>
      </c>
      <c r="C48" s="84">
        <v>1200</v>
      </c>
      <c r="D48" s="84">
        <v>848</v>
      </c>
      <c r="E48" s="84">
        <v>1000</v>
      </c>
      <c r="F48" s="84"/>
    </row>
    <row r="49" spans="1:6" x14ac:dyDescent="0.2">
      <c r="A49" s="55" t="s">
        <v>141</v>
      </c>
      <c r="B49" s="56" t="s">
        <v>132</v>
      </c>
      <c r="C49" s="84">
        <v>2000</v>
      </c>
      <c r="D49" s="84">
        <v>1400</v>
      </c>
      <c r="E49" s="84">
        <v>360</v>
      </c>
      <c r="F49" s="84"/>
    </row>
    <row r="50" spans="1:6" x14ac:dyDescent="0.2">
      <c r="A50" s="51" t="s">
        <v>142</v>
      </c>
      <c r="B50" s="52" t="s">
        <v>143</v>
      </c>
      <c r="C50" s="82">
        <f>C51+C53</f>
        <v>9180</v>
      </c>
      <c r="D50" s="82">
        <f>D51+D53</f>
        <v>3958</v>
      </c>
      <c r="E50" s="82">
        <f>E51+E53</f>
        <v>1703.97</v>
      </c>
      <c r="F50" s="81">
        <f>(E50*100)/D50</f>
        <v>43.051288529560381</v>
      </c>
    </row>
    <row r="51" spans="1:6" x14ac:dyDescent="0.2">
      <c r="A51" s="53" t="s">
        <v>144</v>
      </c>
      <c r="B51" s="54" t="s">
        <v>145</v>
      </c>
      <c r="C51" s="83">
        <f>C52</f>
        <v>125</v>
      </c>
      <c r="D51" s="83">
        <f>D52</f>
        <v>603</v>
      </c>
      <c r="E51" s="83">
        <f>E52</f>
        <v>1033.97</v>
      </c>
      <c r="F51" s="83">
        <f>(E51*100)/D51</f>
        <v>171.4709784411277</v>
      </c>
    </row>
    <row r="52" spans="1:6" ht="25.5" x14ac:dyDescent="0.2">
      <c r="A52" s="55" t="s">
        <v>146</v>
      </c>
      <c r="B52" s="56" t="s">
        <v>147</v>
      </c>
      <c r="C52" s="84">
        <v>125</v>
      </c>
      <c r="D52" s="84">
        <v>603</v>
      </c>
      <c r="E52" s="84">
        <v>1033.97</v>
      </c>
      <c r="F52" s="84"/>
    </row>
    <row r="53" spans="1:6" x14ac:dyDescent="0.2">
      <c r="A53" s="53" t="s">
        <v>148</v>
      </c>
      <c r="B53" s="54" t="s">
        <v>149</v>
      </c>
      <c r="C53" s="83">
        <f>C54+C55</f>
        <v>9055</v>
      </c>
      <c r="D53" s="83">
        <f>D54+D55</f>
        <v>3355</v>
      </c>
      <c r="E53" s="83">
        <f>E54+E55</f>
        <v>670</v>
      </c>
      <c r="F53" s="83">
        <f>(E53*100)/D53</f>
        <v>19.970193740685545</v>
      </c>
    </row>
    <row r="54" spans="1:6" x14ac:dyDescent="0.2">
      <c r="A54" s="55" t="s">
        <v>150</v>
      </c>
      <c r="B54" s="56" t="s">
        <v>151</v>
      </c>
      <c r="C54" s="84">
        <v>680</v>
      </c>
      <c r="D54" s="84">
        <v>980</v>
      </c>
      <c r="E54" s="84">
        <v>670</v>
      </c>
      <c r="F54" s="84"/>
    </row>
    <row r="55" spans="1:6" x14ac:dyDescent="0.2">
      <c r="A55" s="55" t="s">
        <v>152</v>
      </c>
      <c r="B55" s="56" t="s">
        <v>153</v>
      </c>
      <c r="C55" s="84">
        <v>8375</v>
      </c>
      <c r="D55" s="84">
        <v>2375</v>
      </c>
      <c r="E55" s="84">
        <v>0</v>
      </c>
      <c r="F55" s="84"/>
    </row>
    <row r="56" spans="1:6" x14ac:dyDescent="0.2">
      <c r="A56" s="49" t="s">
        <v>154</v>
      </c>
      <c r="B56" s="50" t="s">
        <v>155</v>
      </c>
      <c r="C56" s="80">
        <f t="shared" ref="C56:E58" si="0">C57</f>
        <v>4000</v>
      </c>
      <c r="D56" s="80">
        <f t="shared" si="0"/>
        <v>5663.3</v>
      </c>
      <c r="E56" s="80">
        <f t="shared" si="0"/>
        <v>5663.3</v>
      </c>
      <c r="F56" s="81">
        <f>(E56*100)/D56</f>
        <v>100</v>
      </c>
    </row>
    <row r="57" spans="1:6" x14ac:dyDescent="0.2">
      <c r="A57" s="51" t="s">
        <v>156</v>
      </c>
      <c r="B57" s="52" t="s">
        <v>157</v>
      </c>
      <c r="C57" s="82">
        <f t="shared" si="0"/>
        <v>4000</v>
      </c>
      <c r="D57" s="82">
        <f t="shared" si="0"/>
        <v>5663.3</v>
      </c>
      <c r="E57" s="82">
        <f t="shared" si="0"/>
        <v>5663.3</v>
      </c>
      <c r="F57" s="81">
        <f>(E57*100)/D57</f>
        <v>100</v>
      </c>
    </row>
    <row r="58" spans="1:6" x14ac:dyDescent="0.2">
      <c r="A58" s="53" t="s">
        <v>158</v>
      </c>
      <c r="B58" s="54" t="s">
        <v>159</v>
      </c>
      <c r="C58" s="83">
        <f t="shared" si="0"/>
        <v>4000</v>
      </c>
      <c r="D58" s="83">
        <f t="shared" si="0"/>
        <v>5663.3</v>
      </c>
      <c r="E58" s="83">
        <f t="shared" si="0"/>
        <v>5663.3</v>
      </c>
      <c r="F58" s="83">
        <f>(E58*100)/D58</f>
        <v>100</v>
      </c>
    </row>
    <row r="59" spans="1:6" x14ac:dyDescent="0.2">
      <c r="A59" s="55" t="s">
        <v>160</v>
      </c>
      <c r="B59" s="56" t="s">
        <v>161</v>
      </c>
      <c r="C59" s="84">
        <v>4000</v>
      </c>
      <c r="D59" s="84">
        <v>5663.3</v>
      </c>
      <c r="E59" s="84">
        <v>5663.3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1083780</v>
      </c>
      <c r="D60" s="80">
        <f t="shared" si="1"/>
        <v>1222583.58</v>
      </c>
      <c r="E60" s="80">
        <f t="shared" si="1"/>
        <v>1220209.01</v>
      </c>
      <c r="F60" s="81">
        <f>(E60*100)/D60</f>
        <v>99.805774424027504</v>
      </c>
    </row>
    <row r="61" spans="1:6" x14ac:dyDescent="0.2">
      <c r="A61" s="51" t="s">
        <v>58</v>
      </c>
      <c r="B61" s="52" t="s">
        <v>59</v>
      </c>
      <c r="C61" s="82">
        <f t="shared" si="1"/>
        <v>1083780</v>
      </c>
      <c r="D61" s="82">
        <f t="shared" si="1"/>
        <v>1222583.58</v>
      </c>
      <c r="E61" s="82">
        <f t="shared" si="1"/>
        <v>1220209.01</v>
      </c>
      <c r="F61" s="81">
        <f>(E61*100)/D61</f>
        <v>99.805774424027504</v>
      </c>
    </row>
    <row r="62" spans="1:6" ht="25.5" x14ac:dyDescent="0.2">
      <c r="A62" s="53" t="s">
        <v>60</v>
      </c>
      <c r="B62" s="54" t="s">
        <v>61</v>
      </c>
      <c r="C62" s="83">
        <f>C63+C64</f>
        <v>1083780</v>
      </c>
      <c r="D62" s="83">
        <f>D63+D64</f>
        <v>1222583.58</v>
      </c>
      <c r="E62" s="83">
        <f>E63+E64</f>
        <v>1220209.01</v>
      </c>
      <c r="F62" s="83">
        <f>(E62*100)/D62</f>
        <v>99.805774424027504</v>
      </c>
    </row>
    <row r="63" spans="1:6" x14ac:dyDescent="0.2">
      <c r="A63" s="55" t="s">
        <v>62</v>
      </c>
      <c r="B63" s="56" t="s">
        <v>63</v>
      </c>
      <c r="C63" s="84">
        <v>1079780</v>
      </c>
      <c r="D63" s="84">
        <v>1216920.28</v>
      </c>
      <c r="E63" s="84">
        <v>1214545.71</v>
      </c>
      <c r="F63" s="84"/>
    </row>
    <row r="64" spans="1:6" ht="25.5" x14ac:dyDescent="0.2">
      <c r="A64" s="55" t="s">
        <v>64</v>
      </c>
      <c r="B64" s="56" t="s">
        <v>65</v>
      </c>
      <c r="C64" s="84">
        <v>4000</v>
      </c>
      <c r="D64" s="84">
        <v>5663.3</v>
      </c>
      <c r="E64" s="84">
        <v>5663.3</v>
      </c>
      <c r="F64" s="84"/>
    </row>
    <row r="65" spans="1:6" x14ac:dyDescent="0.2">
      <c r="A65" s="48" t="s">
        <v>68</v>
      </c>
      <c r="B65" s="48" t="s">
        <v>179</v>
      </c>
      <c r="C65" s="78">
        <f t="shared" ref="C65:E68" si="2">C66</f>
        <v>400</v>
      </c>
      <c r="D65" s="78">
        <f t="shared" si="2"/>
        <v>400</v>
      </c>
      <c r="E65" s="78">
        <f t="shared" si="2"/>
        <v>130.03</v>
      </c>
      <c r="F65" s="79">
        <f>(E65*100)/D65</f>
        <v>32.5075</v>
      </c>
    </row>
    <row r="66" spans="1:6" x14ac:dyDescent="0.2">
      <c r="A66" s="49" t="s">
        <v>66</v>
      </c>
      <c r="B66" s="50" t="s">
        <v>67</v>
      </c>
      <c r="C66" s="80">
        <f t="shared" si="2"/>
        <v>400</v>
      </c>
      <c r="D66" s="80">
        <f t="shared" si="2"/>
        <v>400</v>
      </c>
      <c r="E66" s="80">
        <f t="shared" si="2"/>
        <v>130.03</v>
      </c>
      <c r="F66" s="81">
        <f>(E66*100)/D66</f>
        <v>32.5075</v>
      </c>
    </row>
    <row r="67" spans="1:6" x14ac:dyDescent="0.2">
      <c r="A67" s="51" t="s">
        <v>85</v>
      </c>
      <c r="B67" s="52" t="s">
        <v>86</v>
      </c>
      <c r="C67" s="82">
        <f t="shared" si="2"/>
        <v>400</v>
      </c>
      <c r="D67" s="82">
        <f t="shared" si="2"/>
        <v>400</v>
      </c>
      <c r="E67" s="82">
        <f t="shared" si="2"/>
        <v>130.03</v>
      </c>
      <c r="F67" s="81">
        <f>(E67*100)/D67</f>
        <v>32.5075</v>
      </c>
    </row>
    <row r="68" spans="1:6" x14ac:dyDescent="0.2">
      <c r="A68" s="53" t="s">
        <v>107</v>
      </c>
      <c r="B68" s="54" t="s">
        <v>108</v>
      </c>
      <c r="C68" s="83">
        <f t="shared" si="2"/>
        <v>400</v>
      </c>
      <c r="D68" s="83">
        <f t="shared" si="2"/>
        <v>400</v>
      </c>
      <c r="E68" s="83">
        <f t="shared" si="2"/>
        <v>130.03</v>
      </c>
      <c r="F68" s="83">
        <f>(E68*100)/D68</f>
        <v>32.5075</v>
      </c>
    </row>
    <row r="69" spans="1:6" x14ac:dyDescent="0.2">
      <c r="A69" s="55" t="s">
        <v>111</v>
      </c>
      <c r="B69" s="56" t="s">
        <v>112</v>
      </c>
      <c r="C69" s="84">
        <v>400</v>
      </c>
      <c r="D69" s="84">
        <v>400</v>
      </c>
      <c r="E69" s="84">
        <v>130.03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400</v>
      </c>
      <c r="D70" s="80">
        <f t="shared" si="3"/>
        <v>400</v>
      </c>
      <c r="E70" s="80">
        <f t="shared" si="3"/>
        <v>130.03</v>
      </c>
      <c r="F70" s="81">
        <f>(E70*100)/D70</f>
        <v>32.5075</v>
      </c>
    </row>
    <row r="71" spans="1:6" x14ac:dyDescent="0.2">
      <c r="A71" s="51" t="s">
        <v>52</v>
      </c>
      <c r="B71" s="52" t="s">
        <v>53</v>
      </c>
      <c r="C71" s="82">
        <f t="shared" si="3"/>
        <v>400</v>
      </c>
      <c r="D71" s="82">
        <f t="shared" si="3"/>
        <v>400</v>
      </c>
      <c r="E71" s="82">
        <f t="shared" si="3"/>
        <v>130.03</v>
      </c>
      <c r="F71" s="81">
        <f>(E71*100)/D71</f>
        <v>32.5075</v>
      </c>
    </row>
    <row r="72" spans="1:6" x14ac:dyDescent="0.2">
      <c r="A72" s="53" t="s">
        <v>54</v>
      </c>
      <c r="B72" s="54" t="s">
        <v>55</v>
      </c>
      <c r="C72" s="83">
        <f t="shared" si="3"/>
        <v>400</v>
      </c>
      <c r="D72" s="83">
        <f t="shared" si="3"/>
        <v>400</v>
      </c>
      <c r="E72" s="83">
        <f t="shared" si="3"/>
        <v>130.03</v>
      </c>
      <c r="F72" s="83">
        <f>(E72*100)/D72</f>
        <v>32.5075</v>
      </c>
    </row>
    <row r="73" spans="1:6" x14ac:dyDescent="0.2">
      <c r="A73" s="55" t="s">
        <v>56</v>
      </c>
      <c r="B73" s="56" t="s">
        <v>57</v>
      </c>
      <c r="C73" s="84">
        <v>400</v>
      </c>
      <c r="D73" s="84">
        <v>400</v>
      </c>
      <c r="E73" s="84">
        <v>130.03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Snježana Papeš</cp:lastModifiedBy>
  <cp:lastPrinted>2023-07-24T12:33:14Z</cp:lastPrinted>
  <dcterms:created xsi:type="dcterms:W3CDTF">2022-08-12T12:51:27Z</dcterms:created>
  <dcterms:modified xsi:type="dcterms:W3CDTF">2025-03-25T11:10:06Z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