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hams\Desktop\Izvršenje 2024\"/>
    </mc:Choice>
  </mc:AlternateContent>
  <xr:revisionPtr revIDLastSave="0" documentId="8_{6F8FD01C-DFE4-4A15-AE5B-90163493EB54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7" i="15"/>
  <c r="E47" i="15"/>
  <c r="D47" i="15"/>
  <c r="C47" i="15"/>
  <c r="F45" i="15"/>
  <c r="E45" i="15"/>
  <c r="D45" i="15"/>
  <c r="C45" i="15"/>
  <c r="F43" i="15"/>
  <c r="E43" i="15"/>
  <c r="D43" i="15"/>
  <c r="C43" i="15"/>
  <c r="F42" i="15"/>
  <c r="E42" i="15"/>
  <c r="D42" i="15"/>
  <c r="C42" i="15"/>
  <c r="F37" i="15"/>
  <c r="E37" i="15"/>
  <c r="D37" i="15"/>
  <c r="C37" i="15"/>
  <c r="F35" i="15"/>
  <c r="E35" i="15"/>
  <c r="D35" i="15"/>
  <c r="C35" i="15"/>
  <c r="F30" i="15"/>
  <c r="E30" i="15"/>
  <c r="D30" i="15"/>
  <c r="C30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<sst xmlns="http://schemas.openxmlformats.org/spreadsheetml/2006/main" count="350" uniqueCount="172">
  <si>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</si>
  <si>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</si>
  <si>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</si>
  <si>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</si>
  <si>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</si>
  <si>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</si>
  <si>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</si>
  <si>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</si>
  <si>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</si>
  <si>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</si>
  <si>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</si>
  <si>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</si>
  <si>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</si>
  <si>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</si>
  <si>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</si>
  <si>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</si>
  <si>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</si>
  <si>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</si>
  <si>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</si>
  <si>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</si>
  <si>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</si>
  <si>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</si>
  <si>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</si>
  <si>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</si>
  <si>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</si>
  <si>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</si>
  <si>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</si>
  <si>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</si>
  <si>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</si>
  <si>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</si>
  <si>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</si>
  <si>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</si>
  <si>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</si>
  <si>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</si>
  <si>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</si>
  <si>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</si>
  <si>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</si>
  <si>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</si>
  <si>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</si>
  <si>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</si>
  <si>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</si>
  <si>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</si>
  <si>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</si>
  <si>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</si>
  <si>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</si>
  <si>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</si>
  <si>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</si>
  <si>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</si>
  <si>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</si>
  <si>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</si>
  <si>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</si>
  <si>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</si>
  <si>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</si>
  <si>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</si>
  <si>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632</t>
  </si>
  <si>
    <t>POMOĆI OD MEĐUN.ORG,INSTIT. I TIJELA EU</t>
  </si>
  <si>
    <t>6323</t>
  </si>
  <si>
    <t>TEKUĆE POMOĆI OD INSIT. I TIJELA EU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</si>
  <si>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</si>
  <si>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</si>
  <si>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</si>
  <si>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</si>
  <si>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</si>
  <si>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</si>
  <si>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</si>
  <si>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</si>
  <si>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</si>
  <si>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</si>
  <si>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</si>
  <si>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</si>
  <si>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</si>
  <si>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</si>
  <si>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</si>
  <si>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</si>
  <si>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</si>
  <si>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</si>
  <si>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</si>
  <si>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</si>
  <si>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</si>
  <si>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</si>
  <si>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</si>
  <si>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</si>
  <si>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</si>
  <si>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</si>
  <si>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</si>
  <si>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</si>
  <si>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</si>
  <si>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</si>
  <si>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</si>
  <si>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</si>
  <si>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</si>
  <si>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</si>
  <si>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</si>
  <si>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</si>
  <si>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</si>
  <si>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</si>
  <si>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</si>
  <si>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</si>
  <si>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</si>
  <si>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</si>
  <si>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</si>
  <si>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</si>
  <si>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</si>
  <si>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</si>
  <si>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</si>
  <si>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</si>
  <si>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</si>
  <si>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</si>
  <si>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</si>
  <si>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</si>
  <si>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</si>
  <si>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</si>
  <si>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</si>
  <si>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</si>
  <si>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</si>
  <si>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</si>
  <si>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</si>
  <si>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</si>
  <si>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</si>
  <si>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</si>
  <si>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</si>
  <si>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</si>
  <si>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</si>
  <si>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</si>
  <si>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</si>
  <si>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</si>
  <si>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</si>
  <si>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</si>
  <si>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</si>
  <si>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</si>
  <si>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</si>
  <si>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</si>
  <si>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</si>
  <si>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</si>
  <si>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</si>
  <si>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</si>
  <si>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</si>
  <si>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</si>
  <si>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</si>
  <si>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</si>
  <si>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</si>
  <si>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</si>
  <si>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</si>
  <si>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</si>
  <si>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</si>
  <si>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</si>
  <si>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</si>
  <si>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</si>
  <si>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</si>
  <si>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</si>
  <si>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</si>
  <si>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</si>
  <si>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</si>
  <si>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</si>
  <si>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</si>
  <si>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</si>
  <si>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5 Pomoći</t>
  </si>
  <si>
    <t>51 Pomoći EU</t>
  </si>
  <si>
    <t>3 Javni red i sigurnost</t>
  </si>
  <si>
    <t>0330 Sudovi</t>
  </si>
  <si>
    <t>109 MINISTARSTVO PRAVOSUĐA I UPRAVE</t>
  </si>
  <si>
    <t>85 OPĆINSKA DRŽAVNA ODVJETNIŠTVA</t>
  </si>
  <si>
    <t>4948 VIROVITICA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</si>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</sst>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I10" sqref="I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5" t="s">
        <v>41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4" t="s">
        <v>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4" t="s">
        <v>24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2" t="s">
        <v>31</v>
      </c>
      <c r="C7" s="112"/>
      <c r="D7" s="112"/>
      <c r="E7" s="112"/>
      <c r="F7" s="112"/>
      <c r="G7" s="5"/>
      <c r="H7" s="6"/>
      <c r="I7" s="6"/>
      <c r="J7" s="6"/>
      <c r="K7" s="22"/>
      <c r="L7" s="22"/>
    </row>
    <row r="8" spans="2:13" ht="25.5" x14ac:dyDescent="0.25">
      <c r="B8" s="109" t="s">
        <v>3</v>
      </c>
      <c r="C8" s="109"/>
      <c r="D8" s="109"/>
      <c r="E8" s="109"/>
      <c r="F8" s="109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0">
        <v>1</v>
      </c>
      <c r="C9" s="110"/>
      <c r="D9" s="110"/>
      <c r="E9" s="110"/>
      <c r="F9" s="111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8" t="s">
        <v>8</v>
      </c>
      <c r="C10" s="100"/>
      <c r="D10" s="100"/>
      <c r="E10" s="100"/>
      <c r="F10" s="96"/>
      <c r="G10" s="84">
        <v>911994.42</v>
      </c>
      <c r="H10" s="85">
        <v>1073156</v>
      </c>
      <c r="I10" s="85">
        <v>1134568.74</v>
      </c>
      <c r="J10" s="85">
        <v>1133461.74</v>
      </c>
      <c r="K10" s="85"/>
      <c r="L10" s="85"/>
    </row>
    <row r="11" spans="2:13" x14ac:dyDescent="0.25">
      <c r="B11" s="95" t="s">
        <v>7</v>
      </c>
      <c r="C11" s="96"/>
      <c r="D11" s="96"/>
      <c r="E11" s="96"/>
      <c r="F11" s="96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106" t="s">
        <v>0</v>
      </c>
      <c r="C12" s="98"/>
      <c r="D12" s="98"/>
      <c r="E12" s="98"/>
      <c r="F12" s="107"/>
      <c r="G12" s="86">
        <f>G10+G11</f>
        <v>911994.42</v>
      </c>
      <c r="H12" s="86">
        <f t="shared" ref="H12:J12" si="0">H10+H11</f>
        <v>1073156</v>
      </c>
      <c r="I12" s="86">
        <f t="shared" si="0"/>
        <v>1134568.74</v>
      </c>
      <c r="J12" s="86">
        <f t="shared" si="0"/>
        <v>1133461.74</v>
      </c>
      <c r="K12" s="87">
        <f>J12/G12*100</f>
        <v>124.283845947215</v>
      </c>
      <c r="L12" s="87">
        <f>J12/I12*100</f>
        <v>99.902429887148102</v>
      </c>
    </row>
    <row r="13" spans="2:13" x14ac:dyDescent="0.25">
      <c r="B13" s="99" t="s">
        <v>9</v>
      </c>
      <c r="C13" s="100"/>
      <c r="D13" s="100"/>
      <c r="E13" s="100"/>
      <c r="F13" s="100"/>
      <c r="G13" s="88">
        <v>907239.96</v>
      </c>
      <c r="H13" s="85">
        <v>1068678</v>
      </c>
      <c r="I13" s="85">
        <v>1130090.74</v>
      </c>
      <c r="J13" s="85">
        <v>1128983.74</v>
      </c>
      <c r="K13" s="85"/>
      <c r="L13" s="85"/>
    </row>
    <row r="14" spans="2:13" x14ac:dyDescent="0.25">
      <c r="B14" s="95" t="s">
        <v>10</v>
      </c>
      <c r="C14" s="96"/>
      <c r="D14" s="96"/>
      <c r="E14" s="96"/>
      <c r="F14" s="96"/>
      <c r="G14" s="84">
        <v>4754.46</v>
      </c>
      <c r="H14" s="85">
        <v>4478</v>
      </c>
      <c r="I14" s="85">
        <v>4478</v>
      </c>
      <c r="J14" s="85">
        <v>4478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911994.41999999993</v>
      </c>
      <c r="H15" s="86">
        <f t="shared" ref="H15:J15" si="1">H13+H14</f>
        <v>1073156</v>
      </c>
      <c r="I15" s="86">
        <f t="shared" si="1"/>
        <v>1134568.74</v>
      </c>
      <c r="J15" s="86">
        <f t="shared" si="1"/>
        <v>1133461.74</v>
      </c>
      <c r="K15" s="87">
        <f>J15/G15*100</f>
        <v>124.283845947215</v>
      </c>
      <c r="L15" s="87">
        <f>J15/I15*100</f>
        <v>99.902429887148102</v>
      </c>
    </row>
    <row r="16" spans="2:13" x14ac:dyDescent="0.25">
      <c r="B16" s="97" t="s">
        <v>2</v>
      </c>
      <c r="C16" s="98"/>
      <c r="D16" s="98"/>
      <c r="E16" s="98"/>
      <c r="F16" s="98"/>
      <c r="G16" s="89">
        <f>G12-G15</f>
        <v>1.1641532182693481E-10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>
        <f>J16/G16*100</f>
        <v>0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2" t="s">
        <v>28</v>
      </c>
      <c r="C18" s="112"/>
      <c r="D18" s="112"/>
      <c r="E18" s="112"/>
      <c r="F18" s="112"/>
      <c r="G18" s="7"/>
      <c r="H18" s="7"/>
      <c r="I18" s="7"/>
      <c r="J18" s="7"/>
      <c r="K18" s="1"/>
      <c r="L18" s="1"/>
      <c r="M18" s="1"/>
    </row>
    <row r="19" spans="1:49" ht="25.5" x14ac:dyDescent="0.25">
      <c r="B19" s="109" t="s">
        <v>3</v>
      </c>
      <c r="C19" s="109"/>
      <c r="D19" s="109"/>
      <c r="E19" s="109"/>
      <c r="F19" s="109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3">
        <v>1</v>
      </c>
      <c r="C20" s="114"/>
      <c r="D20" s="114"/>
      <c r="E20" s="114"/>
      <c r="F20" s="114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8" t="s">
        <v>11</v>
      </c>
      <c r="C21" s="115"/>
      <c r="D21" s="115"/>
      <c r="E21" s="115"/>
      <c r="F21" s="115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108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01" t="s">
        <v>23</v>
      </c>
      <c r="C23" s="102"/>
      <c r="D23" s="102"/>
      <c r="E23" s="102"/>
      <c r="F23" s="103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108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8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1" t="s">
        <v>29</v>
      </c>
      <c r="C26" s="102"/>
      <c r="D26" s="102"/>
      <c r="E26" s="102"/>
      <c r="F26" s="103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4" t="s">
        <v>30</v>
      </c>
      <c r="C27" s="94"/>
      <c r="D27" s="94"/>
      <c r="E27" s="94"/>
      <c r="F27" s="94"/>
      <c r="G27" s="93">
        <f>G16+G26</f>
        <v>1.1641532182693481E-10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>
        <f>J27/G27*100</f>
        <v>0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68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4" t="s">
        <v>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4" t="s">
        <v>26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4" t="s">
        <v>15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911994.42</v>
      </c>
      <c r="H10" s="64">
        <f>H11</f>
        <v>1073156</v>
      </c>
      <c r="I10" s="64">
        <f>I11</f>
        <v>1134568.74</v>
      </c>
      <c r="J10" s="64">
        <f>J11</f>
        <v>1133461.74</v>
      </c>
      <c r="K10" s="68">
        <f t="shared" ref="K10:K21" si="0">(J10*100)/G10</f>
        <v>124.28384594721533</v>
      </c>
      <c r="L10" s="68">
        <f t="shared" ref="L10:L21" si="1">(J10*100)/I10</f>
        <v>99.902429887148131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G12+G15+G18</f>
        <v>911994.42</v>
      </c>
      <c r="H11" s="64">
        <f>H12+H15+H18</f>
        <v>1073156</v>
      </c>
      <c r="I11" s="64">
        <f>I12+I15+I18</f>
        <v>1134568.74</v>
      </c>
      <c r="J11" s="64">
        <f>J12+J15+J18</f>
        <v>1133461.74</v>
      </c>
      <c r="K11" s="64">
        <f t="shared" si="0"/>
        <v>124.28384594721533</v>
      </c>
      <c r="L11" s="64">
        <f t="shared" si="1"/>
        <v>99.902429887148131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228.15</v>
      </c>
      <c r="H12" s="64">
        <f t="shared" si="2"/>
        <v>0</v>
      </c>
      <c r="I12" s="64">
        <f t="shared" si="2"/>
        <v>0</v>
      </c>
      <c r="J12" s="64">
        <f t="shared" si="2"/>
        <v>0</v>
      </c>
      <c r="K12" s="64">
        <f t="shared" si="0"/>
        <v>0</v>
      </c>
      <c r="L12" s="64" t="e">
        <f t="shared" si="1"/>
        <v>#DIV/0!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228.15</v>
      </c>
      <c r="H13" s="64">
        <f t="shared" si="2"/>
        <v>0</v>
      </c>
      <c r="I13" s="64">
        <f t="shared" si="2"/>
        <v>0</v>
      </c>
      <c r="J13" s="64">
        <f t="shared" si="2"/>
        <v>0</v>
      </c>
      <c r="K13" s="64">
        <f t="shared" si="0"/>
        <v>0</v>
      </c>
      <c r="L13" s="64" t="e">
        <f t="shared" si="1"/>
        <v>#DIV/0!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228.15</v>
      </c>
      <c r="H14" s="65">
        <v>0</v>
      </c>
      <c r="I14" s="65">
        <v>0</v>
      </c>
      <c r="J14" s="65">
        <v>0</v>
      </c>
      <c r="K14" s="65">
        <f t="shared" si="0"/>
        <v>0</v>
      </c>
      <c r="L14" s="65" t="e">
        <f t="shared" si="1"/>
        <v>#DIV/0!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 t="shared" ref="G15:J16" si="3">G16</f>
        <v>133</v>
      </c>
      <c r="H15" s="64">
        <f t="shared" si="3"/>
        <v>133</v>
      </c>
      <c r="I15" s="64">
        <f t="shared" si="3"/>
        <v>133</v>
      </c>
      <c r="J15" s="64">
        <f t="shared" si="3"/>
        <v>100</v>
      </c>
      <c r="K15" s="64">
        <f t="shared" si="0"/>
        <v>75.187969924812023</v>
      </c>
      <c r="L15" s="64">
        <f t="shared" si="1"/>
        <v>75.187969924812023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 t="shared" si="3"/>
        <v>133</v>
      </c>
      <c r="H16" s="64">
        <f t="shared" si="3"/>
        <v>133</v>
      </c>
      <c r="I16" s="64">
        <f t="shared" si="3"/>
        <v>133</v>
      </c>
      <c r="J16" s="64">
        <f t="shared" si="3"/>
        <v>100</v>
      </c>
      <c r="K16" s="64">
        <f t="shared" si="0"/>
        <v>75.187969924812023</v>
      </c>
      <c r="L16" s="64">
        <f t="shared" si="1"/>
        <v>75.187969924812023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133</v>
      </c>
      <c r="H17" s="65">
        <v>133</v>
      </c>
      <c r="I17" s="65">
        <v>133</v>
      </c>
      <c r="J17" s="65">
        <v>100</v>
      </c>
      <c r="K17" s="65">
        <f t="shared" si="0"/>
        <v>75.187969924812023</v>
      </c>
      <c r="L17" s="65">
        <f t="shared" si="1"/>
        <v>75.187969924812023</v>
      </c>
    </row>
    <row r="18" spans="2:12" x14ac:dyDescent="0.25">
      <c r="B18" s="64"/>
      <c r="C18" s="64" t="s">
        <v>64</v>
      </c>
      <c r="D18" s="64"/>
      <c r="E18" s="64"/>
      <c r="F18" s="64" t="s">
        <v>65</v>
      </c>
      <c r="G18" s="64">
        <f>G19</f>
        <v>911633.27</v>
      </c>
      <c r="H18" s="64">
        <f>H19</f>
        <v>1073023</v>
      </c>
      <c r="I18" s="64">
        <f>I19</f>
        <v>1134435.74</v>
      </c>
      <c r="J18" s="64">
        <f>J19</f>
        <v>1133361.74</v>
      </c>
      <c r="K18" s="64">
        <f t="shared" si="0"/>
        <v>124.32211255300061</v>
      </c>
      <c r="L18" s="64">
        <f t="shared" si="1"/>
        <v>99.905327383285723</v>
      </c>
    </row>
    <row r="19" spans="2:12" x14ac:dyDescent="0.25">
      <c r="B19" s="64"/>
      <c r="C19" s="64"/>
      <c r="D19" s="64" t="s">
        <v>66</v>
      </c>
      <c r="E19" s="64"/>
      <c r="F19" s="64" t="s">
        <v>67</v>
      </c>
      <c r="G19" s="64">
        <f>G20+G21</f>
        <v>911633.27</v>
      </c>
      <c r="H19" s="64">
        <f>H20+H21</f>
        <v>1073023</v>
      </c>
      <c r="I19" s="64">
        <f>I20+I21</f>
        <v>1134435.74</v>
      </c>
      <c r="J19" s="64">
        <f>J20+J21</f>
        <v>1133361.74</v>
      </c>
      <c r="K19" s="64">
        <f t="shared" si="0"/>
        <v>124.32211255300061</v>
      </c>
      <c r="L19" s="64">
        <f t="shared" si="1"/>
        <v>99.905327383285723</v>
      </c>
    </row>
    <row r="20" spans="2:12" x14ac:dyDescent="0.25">
      <c r="B20" s="65"/>
      <c r="C20" s="65"/>
      <c r="D20" s="65"/>
      <c r="E20" s="65" t="s">
        <v>68</v>
      </c>
      <c r="F20" s="65" t="s">
        <v>69</v>
      </c>
      <c r="G20" s="65">
        <v>906878.81</v>
      </c>
      <c r="H20" s="65">
        <v>1068545</v>
      </c>
      <c r="I20" s="65">
        <v>1129957.74</v>
      </c>
      <c r="J20" s="65">
        <v>1128883.74</v>
      </c>
      <c r="K20" s="65">
        <f t="shared" si="0"/>
        <v>124.48010997191564</v>
      </c>
      <c r="L20" s="65">
        <f t="shared" si="1"/>
        <v>99.904952197592806</v>
      </c>
    </row>
    <row r="21" spans="2:12" x14ac:dyDescent="0.25">
      <c r="B21" s="65"/>
      <c r="C21" s="65"/>
      <c r="D21" s="65"/>
      <c r="E21" s="65" t="s">
        <v>70</v>
      </c>
      <c r="F21" s="65" t="s">
        <v>71</v>
      </c>
      <c r="G21" s="65">
        <v>4754.46</v>
      </c>
      <c r="H21" s="65">
        <v>4478</v>
      </c>
      <c r="I21" s="65">
        <v>4478</v>
      </c>
      <c r="J21" s="65">
        <v>4478</v>
      </c>
      <c r="K21" s="65">
        <f t="shared" si="0"/>
        <v>94.1852492186284</v>
      </c>
      <c r="L21" s="65">
        <f t="shared" si="1"/>
        <v>100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6" t="s">
        <v>3</v>
      </c>
      <c r="C24" s="117"/>
      <c r="D24" s="117"/>
      <c r="E24" s="117"/>
      <c r="F24" s="118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19">
        <v>1</v>
      </c>
      <c r="C25" s="120"/>
      <c r="D25" s="120"/>
      <c r="E25" s="120"/>
      <c r="F25" s="121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4"/>
      <c r="C26" s="65"/>
      <c r="D26" s="66"/>
      <c r="E26" s="67"/>
      <c r="F26" s="8" t="s">
        <v>21</v>
      </c>
      <c r="G26" s="64">
        <f>G27+G64</f>
        <v>911994.41999999993</v>
      </c>
      <c r="H26" s="64">
        <f>H27+H64</f>
        <v>1073156</v>
      </c>
      <c r="I26" s="64">
        <f>I27+I64</f>
        <v>1134568.74</v>
      </c>
      <c r="J26" s="64">
        <f>J27+J64</f>
        <v>1133461.7399999998</v>
      </c>
      <c r="K26" s="69">
        <f t="shared" ref="K26:K67" si="4">(J26*100)/G26</f>
        <v>124.28384594721534</v>
      </c>
      <c r="L26" s="69">
        <f t="shared" ref="L26:L67" si="5">(J26*100)/I26</f>
        <v>99.902429887148131</v>
      </c>
    </row>
    <row r="27" spans="2:12" x14ac:dyDescent="0.25">
      <c r="B27" s="64" t="s">
        <v>72</v>
      </c>
      <c r="C27" s="64"/>
      <c r="D27" s="64"/>
      <c r="E27" s="64"/>
      <c r="F27" s="64" t="s">
        <v>73</v>
      </c>
      <c r="G27" s="64">
        <f>G28+G36+G59</f>
        <v>907239.96</v>
      </c>
      <c r="H27" s="64">
        <f>H28+H36+H59</f>
        <v>1068678</v>
      </c>
      <c r="I27" s="64">
        <f>I28+I36+I59</f>
        <v>1130090.74</v>
      </c>
      <c r="J27" s="64">
        <f>J28+J36+J59</f>
        <v>1128983.7399999998</v>
      </c>
      <c r="K27" s="64">
        <f t="shared" si="4"/>
        <v>124.44157993217142</v>
      </c>
      <c r="L27" s="64">
        <f t="shared" si="5"/>
        <v>99.902043264242664</v>
      </c>
    </row>
    <row r="28" spans="2:12" x14ac:dyDescent="0.25">
      <c r="B28" s="64"/>
      <c r="C28" s="64" t="s">
        <v>74</v>
      </c>
      <c r="D28" s="64"/>
      <c r="E28" s="64"/>
      <c r="F28" s="64" t="s">
        <v>75</v>
      </c>
      <c r="G28" s="64">
        <f>G29+G32+G34</f>
        <v>761680.53</v>
      </c>
      <c r="H28" s="64">
        <f>H29+H32+H34</f>
        <v>925880</v>
      </c>
      <c r="I28" s="64">
        <f>I29+I32+I34</f>
        <v>950165.88</v>
      </c>
      <c r="J28" s="64">
        <f>J29+J32+J34</f>
        <v>950165.87999999989</v>
      </c>
      <c r="K28" s="64">
        <f t="shared" si="4"/>
        <v>124.7459850391607</v>
      </c>
      <c r="L28" s="64">
        <f t="shared" si="5"/>
        <v>100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G30+G31</f>
        <v>637331.56000000006</v>
      </c>
      <c r="H29" s="64">
        <f>H30+H31</f>
        <v>788172</v>
      </c>
      <c r="I29" s="64">
        <f>I30+I31</f>
        <v>795722</v>
      </c>
      <c r="J29" s="64">
        <f>J30+J31</f>
        <v>795714.07</v>
      </c>
      <c r="K29" s="64">
        <f t="shared" si="4"/>
        <v>124.85088138425154</v>
      </c>
      <c r="L29" s="64">
        <f t="shared" si="5"/>
        <v>99.99900342079269</v>
      </c>
    </row>
    <row r="30" spans="2:12" x14ac:dyDescent="0.25">
      <c r="B30" s="65"/>
      <c r="C30" s="65"/>
      <c r="D30" s="65"/>
      <c r="E30" s="65" t="s">
        <v>78</v>
      </c>
      <c r="F30" s="65" t="s">
        <v>79</v>
      </c>
      <c r="G30" s="65">
        <v>634746.16</v>
      </c>
      <c r="H30" s="65">
        <v>780972</v>
      </c>
      <c r="I30" s="65">
        <v>788522</v>
      </c>
      <c r="J30" s="65">
        <v>792194.21</v>
      </c>
      <c r="K30" s="65">
        <f t="shared" si="4"/>
        <v>124.80488420757047</v>
      </c>
      <c r="L30" s="65">
        <f t="shared" si="5"/>
        <v>100.46570799546494</v>
      </c>
    </row>
    <row r="31" spans="2:12" x14ac:dyDescent="0.25">
      <c r="B31" s="65"/>
      <c r="C31" s="65"/>
      <c r="D31" s="65"/>
      <c r="E31" s="65" t="s">
        <v>80</v>
      </c>
      <c r="F31" s="65" t="s">
        <v>81</v>
      </c>
      <c r="G31" s="65">
        <v>2585.4</v>
      </c>
      <c r="H31" s="65">
        <v>7200</v>
      </c>
      <c r="I31" s="65">
        <v>7200</v>
      </c>
      <c r="J31" s="65">
        <v>3519.86</v>
      </c>
      <c r="K31" s="65">
        <f t="shared" si="4"/>
        <v>136.1437301771486</v>
      </c>
      <c r="L31" s="65">
        <f t="shared" si="5"/>
        <v>48.886944444444445</v>
      </c>
    </row>
    <row r="32" spans="2:12" x14ac:dyDescent="0.25">
      <c r="B32" s="64"/>
      <c r="C32" s="64"/>
      <c r="D32" s="64" t="s">
        <v>82</v>
      </c>
      <c r="E32" s="64"/>
      <c r="F32" s="64" t="s">
        <v>83</v>
      </c>
      <c r="G32" s="64">
        <f>G33</f>
        <v>19189.29</v>
      </c>
      <c r="H32" s="64">
        <f>H33</f>
        <v>15400</v>
      </c>
      <c r="I32" s="64">
        <f>I33</f>
        <v>22500</v>
      </c>
      <c r="J32" s="64">
        <f>J33</f>
        <v>23159</v>
      </c>
      <c r="K32" s="64">
        <f t="shared" si="4"/>
        <v>120.68711244657827</v>
      </c>
      <c r="L32" s="64">
        <f t="shared" si="5"/>
        <v>102.92888888888889</v>
      </c>
    </row>
    <row r="33" spans="2:12" x14ac:dyDescent="0.25">
      <c r="B33" s="65"/>
      <c r="C33" s="65"/>
      <c r="D33" s="65"/>
      <c r="E33" s="65" t="s">
        <v>84</v>
      </c>
      <c r="F33" s="65" t="s">
        <v>83</v>
      </c>
      <c r="G33" s="65">
        <v>19189.29</v>
      </c>
      <c r="H33" s="65">
        <v>15400</v>
      </c>
      <c r="I33" s="65">
        <v>22500</v>
      </c>
      <c r="J33" s="65">
        <v>23159</v>
      </c>
      <c r="K33" s="65">
        <f t="shared" si="4"/>
        <v>120.68711244657827</v>
      </c>
      <c r="L33" s="65">
        <f t="shared" si="5"/>
        <v>102.92888888888889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</f>
        <v>105159.67999999999</v>
      </c>
      <c r="H34" s="64">
        <f>H35</f>
        <v>122308</v>
      </c>
      <c r="I34" s="64">
        <f>I35</f>
        <v>131943.88</v>
      </c>
      <c r="J34" s="64">
        <f>J35</f>
        <v>131292.81</v>
      </c>
      <c r="K34" s="64">
        <f t="shared" si="4"/>
        <v>124.85090293161791</v>
      </c>
      <c r="L34" s="64">
        <f t="shared" si="5"/>
        <v>99.506555362779991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105159.67999999999</v>
      </c>
      <c r="H35" s="65">
        <v>122308</v>
      </c>
      <c r="I35" s="65">
        <v>131943.88</v>
      </c>
      <c r="J35" s="65">
        <v>131292.81</v>
      </c>
      <c r="K35" s="65">
        <f t="shared" si="4"/>
        <v>124.85090293161791</v>
      </c>
      <c r="L35" s="65">
        <f t="shared" si="5"/>
        <v>99.506555362779991</v>
      </c>
    </row>
    <row r="36" spans="2:12" x14ac:dyDescent="0.25">
      <c r="B36" s="64"/>
      <c r="C36" s="64" t="s">
        <v>89</v>
      </c>
      <c r="D36" s="64"/>
      <c r="E36" s="64"/>
      <c r="F36" s="64" t="s">
        <v>90</v>
      </c>
      <c r="G36" s="64">
        <f>G37+G41+G45+G52+G54</f>
        <v>145119.43</v>
      </c>
      <c r="H36" s="64">
        <f>H37+H41+H45+H52+H54</f>
        <v>141286</v>
      </c>
      <c r="I36" s="64">
        <f>I37+I41+I45+I52+I54</f>
        <v>178412.86</v>
      </c>
      <c r="J36" s="64">
        <f>J37+J41+J45+J52+J54</f>
        <v>178379.86</v>
      </c>
      <c r="K36" s="64">
        <f t="shared" si="4"/>
        <v>122.91934994507628</v>
      </c>
      <c r="L36" s="64">
        <f t="shared" si="5"/>
        <v>99.981503575470967</v>
      </c>
    </row>
    <row r="37" spans="2:12" x14ac:dyDescent="0.25">
      <c r="B37" s="64"/>
      <c r="C37" s="64"/>
      <c r="D37" s="64" t="s">
        <v>91</v>
      </c>
      <c r="E37" s="64"/>
      <c r="F37" s="64" t="s">
        <v>92</v>
      </c>
      <c r="G37" s="64">
        <f>G38+G39+G40</f>
        <v>33461.07</v>
      </c>
      <c r="H37" s="64">
        <f>H38+H39+H40</f>
        <v>39130</v>
      </c>
      <c r="I37" s="64">
        <f>I38+I39+I40</f>
        <v>33130</v>
      </c>
      <c r="J37" s="64">
        <f>J38+J39+J40</f>
        <v>31993.86</v>
      </c>
      <c r="K37" s="64">
        <f t="shared" si="4"/>
        <v>95.615173095181959</v>
      </c>
      <c r="L37" s="64">
        <f t="shared" si="5"/>
        <v>96.570661032297011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3024.16</v>
      </c>
      <c r="H38" s="65">
        <v>5000</v>
      </c>
      <c r="I38" s="65">
        <v>5000</v>
      </c>
      <c r="J38" s="65">
        <v>5049</v>
      </c>
      <c r="K38" s="65">
        <f t="shared" si="4"/>
        <v>166.95545209248189</v>
      </c>
      <c r="L38" s="65">
        <f t="shared" si="5"/>
        <v>100.98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30436.91</v>
      </c>
      <c r="H39" s="65">
        <v>33600</v>
      </c>
      <c r="I39" s="65">
        <v>27600</v>
      </c>
      <c r="J39" s="65">
        <v>26944.86</v>
      </c>
      <c r="K39" s="65">
        <f t="shared" si="4"/>
        <v>88.526923396626003</v>
      </c>
      <c r="L39" s="65">
        <f t="shared" si="5"/>
        <v>97.626304347826093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0</v>
      </c>
      <c r="H40" s="65">
        <v>530</v>
      </c>
      <c r="I40" s="65">
        <v>530</v>
      </c>
      <c r="J40" s="65">
        <v>0</v>
      </c>
      <c r="K40" s="65" t="e">
        <f t="shared" si="4"/>
        <v>#DIV/0!</v>
      </c>
      <c r="L40" s="65">
        <f t="shared" si="5"/>
        <v>0</v>
      </c>
    </row>
    <row r="41" spans="2:12" x14ac:dyDescent="0.25">
      <c r="B41" s="64"/>
      <c r="C41" s="64"/>
      <c r="D41" s="64" t="s">
        <v>99</v>
      </c>
      <c r="E41" s="64"/>
      <c r="F41" s="64" t="s">
        <v>100</v>
      </c>
      <c r="G41" s="64">
        <f>G42+G43+G44</f>
        <v>36188.68</v>
      </c>
      <c r="H41" s="64">
        <f>H42+H43+H44</f>
        <v>33133</v>
      </c>
      <c r="I41" s="64">
        <f>I42+I43+I44</f>
        <v>33133</v>
      </c>
      <c r="J41" s="64">
        <f>J42+J43+J44</f>
        <v>32620</v>
      </c>
      <c r="K41" s="64">
        <f t="shared" si="4"/>
        <v>90.138684251539431</v>
      </c>
      <c r="L41" s="64">
        <f t="shared" si="5"/>
        <v>98.451694685057191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15138.68</v>
      </c>
      <c r="H42" s="65">
        <v>12133</v>
      </c>
      <c r="I42" s="65">
        <v>14133</v>
      </c>
      <c r="J42" s="65">
        <v>14400</v>
      </c>
      <c r="K42" s="65">
        <f t="shared" si="4"/>
        <v>95.12057854449661</v>
      </c>
      <c r="L42" s="65">
        <f t="shared" si="5"/>
        <v>101.88919549989386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21050</v>
      </c>
      <c r="H43" s="65">
        <v>20000</v>
      </c>
      <c r="I43" s="65">
        <v>18000</v>
      </c>
      <c r="J43" s="65">
        <v>18220</v>
      </c>
      <c r="K43" s="65">
        <f t="shared" si="4"/>
        <v>86.555819477434682</v>
      </c>
      <c r="L43" s="65">
        <f t="shared" si="5"/>
        <v>101.22222222222223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0</v>
      </c>
      <c r="H44" s="65">
        <v>1000</v>
      </c>
      <c r="I44" s="65">
        <v>1000</v>
      </c>
      <c r="J44" s="65">
        <v>0</v>
      </c>
      <c r="K44" s="65" t="e">
        <f t="shared" si="4"/>
        <v>#DIV/0!</v>
      </c>
      <c r="L44" s="65">
        <f t="shared" si="5"/>
        <v>0</v>
      </c>
    </row>
    <row r="45" spans="2:12" x14ac:dyDescent="0.25">
      <c r="B45" s="64"/>
      <c r="C45" s="64"/>
      <c r="D45" s="64" t="s">
        <v>107</v>
      </c>
      <c r="E45" s="64"/>
      <c r="F45" s="64" t="s">
        <v>108</v>
      </c>
      <c r="G45" s="64">
        <f>G46+G47+G48+G49+G50+G51</f>
        <v>72051.789999999994</v>
      </c>
      <c r="H45" s="64">
        <f>H46+H47+H48+H49+H50+H51</f>
        <v>64973</v>
      </c>
      <c r="I45" s="64">
        <f>I46+I47+I48+I49+I50+I51</f>
        <v>108099.86</v>
      </c>
      <c r="J45" s="64">
        <f>J46+J47+J48+J49+J50+J51</f>
        <v>110400</v>
      </c>
      <c r="K45" s="64">
        <f t="shared" si="4"/>
        <v>153.22311909253054</v>
      </c>
      <c r="L45" s="64">
        <f t="shared" si="5"/>
        <v>102.12779183987843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21693.84</v>
      </c>
      <c r="H46" s="65">
        <v>12000</v>
      </c>
      <c r="I46" s="65">
        <v>17000</v>
      </c>
      <c r="J46" s="65">
        <v>16500</v>
      </c>
      <c r="K46" s="65">
        <f t="shared" si="4"/>
        <v>76.058457147282368</v>
      </c>
      <c r="L46" s="65">
        <f t="shared" si="5"/>
        <v>97.058823529411768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4853.01</v>
      </c>
      <c r="H47" s="65">
        <v>3000</v>
      </c>
      <c r="I47" s="65">
        <v>5000</v>
      </c>
      <c r="J47" s="65">
        <v>5000</v>
      </c>
      <c r="K47" s="65">
        <f t="shared" si="4"/>
        <v>103.0288418939998</v>
      </c>
      <c r="L47" s="65">
        <f t="shared" si="5"/>
        <v>100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1969.94</v>
      </c>
      <c r="H48" s="65">
        <v>0</v>
      </c>
      <c r="I48" s="65">
        <v>0</v>
      </c>
      <c r="J48" s="65">
        <v>0</v>
      </c>
      <c r="K48" s="65">
        <f t="shared" si="4"/>
        <v>0</v>
      </c>
      <c r="L48" s="65" t="e">
        <f t="shared" si="5"/>
        <v>#DIV/0!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12320</v>
      </c>
      <c r="H49" s="65">
        <v>8000</v>
      </c>
      <c r="I49" s="65">
        <v>8000</v>
      </c>
      <c r="J49" s="65">
        <v>8000</v>
      </c>
      <c r="K49" s="65">
        <f t="shared" si="4"/>
        <v>64.935064935064929</v>
      </c>
      <c r="L49" s="65">
        <f t="shared" si="5"/>
        <v>100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3185</v>
      </c>
      <c r="H50" s="65">
        <v>0</v>
      </c>
      <c r="I50" s="65">
        <v>0</v>
      </c>
      <c r="J50" s="65">
        <v>0</v>
      </c>
      <c r="K50" s="65">
        <f t="shared" si="4"/>
        <v>0</v>
      </c>
      <c r="L50" s="65" t="e">
        <f t="shared" si="5"/>
        <v>#DIV/0!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28030</v>
      </c>
      <c r="H51" s="65">
        <v>41973</v>
      </c>
      <c r="I51" s="65">
        <v>78099.86</v>
      </c>
      <c r="J51" s="65">
        <v>80900</v>
      </c>
      <c r="K51" s="65">
        <f t="shared" si="4"/>
        <v>288.61933642525867</v>
      </c>
      <c r="L51" s="65">
        <f t="shared" si="5"/>
        <v>103.58533293145467</v>
      </c>
    </row>
    <row r="52" spans="2:12" x14ac:dyDescent="0.25">
      <c r="B52" s="64"/>
      <c r="C52" s="64"/>
      <c r="D52" s="64" t="s">
        <v>121</v>
      </c>
      <c r="E52" s="64"/>
      <c r="F52" s="64" t="s">
        <v>122</v>
      </c>
      <c r="G52" s="64">
        <f>G53</f>
        <v>100</v>
      </c>
      <c r="H52" s="64">
        <f>H53</f>
        <v>200</v>
      </c>
      <c r="I52" s="64">
        <f>I53</f>
        <v>200</v>
      </c>
      <c r="J52" s="64">
        <f>J53</f>
        <v>0</v>
      </c>
      <c r="K52" s="64">
        <f t="shared" si="4"/>
        <v>0</v>
      </c>
      <c r="L52" s="64">
        <f t="shared" si="5"/>
        <v>0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100</v>
      </c>
      <c r="H53" s="65">
        <v>200</v>
      </c>
      <c r="I53" s="65">
        <v>200</v>
      </c>
      <c r="J53" s="65">
        <v>0</v>
      </c>
      <c r="K53" s="65">
        <f t="shared" si="4"/>
        <v>0</v>
      </c>
      <c r="L53" s="65">
        <f t="shared" si="5"/>
        <v>0</v>
      </c>
    </row>
    <row r="54" spans="2:12" x14ac:dyDescent="0.25">
      <c r="B54" s="64"/>
      <c r="C54" s="64"/>
      <c r="D54" s="64" t="s">
        <v>125</v>
      </c>
      <c r="E54" s="64"/>
      <c r="F54" s="64" t="s">
        <v>126</v>
      </c>
      <c r="G54" s="64">
        <f>G55+G56+G57+G58</f>
        <v>3317.89</v>
      </c>
      <c r="H54" s="64">
        <f>H55+H56+H57+H58</f>
        <v>3850</v>
      </c>
      <c r="I54" s="64">
        <f>I55+I56+I57+I58</f>
        <v>3850</v>
      </c>
      <c r="J54" s="64">
        <f>J55+J56+J57+J58</f>
        <v>3366</v>
      </c>
      <c r="K54" s="64">
        <f t="shared" si="4"/>
        <v>101.45001793308398</v>
      </c>
      <c r="L54" s="64">
        <f t="shared" si="5"/>
        <v>87.428571428571431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530.89</v>
      </c>
      <c r="H55" s="65">
        <v>664</v>
      </c>
      <c r="I55" s="65">
        <v>664</v>
      </c>
      <c r="J55" s="65">
        <v>664</v>
      </c>
      <c r="K55" s="65">
        <f t="shared" si="4"/>
        <v>125.072990638362</v>
      </c>
      <c r="L55" s="65">
        <f t="shared" si="5"/>
        <v>100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133</v>
      </c>
      <c r="H56" s="65">
        <v>133</v>
      </c>
      <c r="I56" s="65">
        <v>133</v>
      </c>
      <c r="J56" s="65">
        <v>133</v>
      </c>
      <c r="K56" s="65">
        <f t="shared" si="4"/>
        <v>100</v>
      </c>
      <c r="L56" s="65">
        <f t="shared" si="5"/>
        <v>100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2389</v>
      </c>
      <c r="H57" s="65">
        <v>2389</v>
      </c>
      <c r="I57" s="65">
        <v>2389</v>
      </c>
      <c r="J57" s="65">
        <v>2389</v>
      </c>
      <c r="K57" s="65">
        <f t="shared" si="4"/>
        <v>100</v>
      </c>
      <c r="L57" s="65">
        <f t="shared" si="5"/>
        <v>100</v>
      </c>
    </row>
    <row r="58" spans="2:12" x14ac:dyDescent="0.25">
      <c r="B58" s="65"/>
      <c r="C58" s="65"/>
      <c r="D58" s="65"/>
      <c r="E58" s="65" t="s">
        <v>133</v>
      </c>
      <c r="F58" s="65" t="s">
        <v>126</v>
      </c>
      <c r="G58" s="65">
        <v>265</v>
      </c>
      <c r="H58" s="65">
        <v>664</v>
      </c>
      <c r="I58" s="65">
        <v>664</v>
      </c>
      <c r="J58" s="65">
        <v>180</v>
      </c>
      <c r="K58" s="65">
        <f t="shared" si="4"/>
        <v>67.924528301886795</v>
      </c>
      <c r="L58" s="65">
        <f t="shared" si="5"/>
        <v>27.108433734939759</v>
      </c>
    </row>
    <row r="59" spans="2:12" x14ac:dyDescent="0.25">
      <c r="B59" s="64"/>
      <c r="C59" s="64" t="s">
        <v>134</v>
      </c>
      <c r="D59" s="64"/>
      <c r="E59" s="64"/>
      <c r="F59" s="64" t="s">
        <v>135</v>
      </c>
      <c r="G59" s="64">
        <f>G60+G62</f>
        <v>440</v>
      </c>
      <c r="H59" s="64">
        <f>H60+H62</f>
        <v>1512</v>
      </c>
      <c r="I59" s="64">
        <f>I60+I62</f>
        <v>1512</v>
      </c>
      <c r="J59" s="64">
        <f>J60+J62</f>
        <v>438</v>
      </c>
      <c r="K59" s="64">
        <f t="shared" si="4"/>
        <v>99.545454545454547</v>
      </c>
      <c r="L59" s="64">
        <f t="shared" si="5"/>
        <v>28.968253968253968</v>
      </c>
    </row>
    <row r="60" spans="2:12" x14ac:dyDescent="0.25">
      <c r="B60" s="64"/>
      <c r="C60" s="64"/>
      <c r="D60" s="64" t="s">
        <v>136</v>
      </c>
      <c r="E60" s="64"/>
      <c r="F60" s="64" t="s">
        <v>137</v>
      </c>
      <c r="G60" s="64">
        <f>G61</f>
        <v>0</v>
      </c>
      <c r="H60" s="64">
        <f>H61</f>
        <v>1114</v>
      </c>
      <c r="I60" s="64">
        <f>I61</f>
        <v>1114</v>
      </c>
      <c r="J60" s="64">
        <f>J61</f>
        <v>0</v>
      </c>
      <c r="K60" s="64" t="e">
        <f t="shared" si="4"/>
        <v>#DIV/0!</v>
      </c>
      <c r="L60" s="64">
        <f t="shared" si="5"/>
        <v>0</v>
      </c>
    </row>
    <row r="61" spans="2:12" x14ac:dyDescent="0.25">
      <c r="B61" s="65"/>
      <c r="C61" s="65"/>
      <c r="D61" s="65"/>
      <c r="E61" s="65" t="s">
        <v>138</v>
      </c>
      <c r="F61" s="65" t="s">
        <v>139</v>
      </c>
      <c r="G61" s="65">
        <v>0</v>
      </c>
      <c r="H61" s="65">
        <v>1114</v>
      </c>
      <c r="I61" s="65">
        <v>1114</v>
      </c>
      <c r="J61" s="65">
        <v>0</v>
      </c>
      <c r="K61" s="65" t="e">
        <f t="shared" si="4"/>
        <v>#DIV/0!</v>
      </c>
      <c r="L61" s="65">
        <f t="shared" si="5"/>
        <v>0</v>
      </c>
    </row>
    <row r="62" spans="2:12" x14ac:dyDescent="0.25">
      <c r="B62" s="64"/>
      <c r="C62" s="64"/>
      <c r="D62" s="64" t="s">
        <v>140</v>
      </c>
      <c r="E62" s="64"/>
      <c r="F62" s="64" t="s">
        <v>141</v>
      </c>
      <c r="G62" s="64">
        <f>G63</f>
        <v>440</v>
      </c>
      <c r="H62" s="64">
        <f>H63</f>
        <v>398</v>
      </c>
      <c r="I62" s="64">
        <f>I63</f>
        <v>398</v>
      </c>
      <c r="J62" s="64">
        <f>J63</f>
        <v>438</v>
      </c>
      <c r="K62" s="64">
        <f t="shared" si="4"/>
        <v>99.545454545454547</v>
      </c>
      <c r="L62" s="64">
        <f t="shared" si="5"/>
        <v>110.05025125628141</v>
      </c>
    </row>
    <row r="63" spans="2:12" x14ac:dyDescent="0.25">
      <c r="B63" s="65"/>
      <c r="C63" s="65"/>
      <c r="D63" s="65"/>
      <c r="E63" s="65" t="s">
        <v>142</v>
      </c>
      <c r="F63" s="65" t="s">
        <v>143</v>
      </c>
      <c r="G63" s="65">
        <v>440</v>
      </c>
      <c r="H63" s="65">
        <v>398</v>
      </c>
      <c r="I63" s="65">
        <v>398</v>
      </c>
      <c r="J63" s="65">
        <v>438</v>
      </c>
      <c r="K63" s="65">
        <f t="shared" si="4"/>
        <v>99.545454545454547</v>
      </c>
      <c r="L63" s="65">
        <f t="shared" si="5"/>
        <v>110.05025125628141</v>
      </c>
    </row>
    <row r="64" spans="2:12" x14ac:dyDescent="0.25">
      <c r="B64" s="64" t="s">
        <v>144</v>
      </c>
      <c r="C64" s="64"/>
      <c r="D64" s="64"/>
      <c r="E64" s="64"/>
      <c r="F64" s="64" t="s">
        <v>145</v>
      </c>
      <c r="G64" s="64">
        <f t="shared" ref="G64:J66" si="6">G65</f>
        <v>4754.46</v>
      </c>
      <c r="H64" s="64">
        <f t="shared" si="6"/>
        <v>4478</v>
      </c>
      <c r="I64" s="64">
        <f t="shared" si="6"/>
        <v>4478</v>
      </c>
      <c r="J64" s="64">
        <f t="shared" si="6"/>
        <v>4478</v>
      </c>
      <c r="K64" s="64">
        <f t="shared" si="4"/>
        <v>94.1852492186284</v>
      </c>
      <c r="L64" s="64">
        <f t="shared" si="5"/>
        <v>100</v>
      </c>
    </row>
    <row r="65" spans="2:12" x14ac:dyDescent="0.25">
      <c r="B65" s="64"/>
      <c r="C65" s="64" t="s">
        <v>146</v>
      </c>
      <c r="D65" s="64"/>
      <c r="E65" s="64"/>
      <c r="F65" s="64" t="s">
        <v>147</v>
      </c>
      <c r="G65" s="64">
        <f t="shared" si="6"/>
        <v>4754.46</v>
      </c>
      <c r="H65" s="64">
        <f t="shared" si="6"/>
        <v>4478</v>
      </c>
      <c r="I65" s="64">
        <f t="shared" si="6"/>
        <v>4478</v>
      </c>
      <c r="J65" s="64">
        <f t="shared" si="6"/>
        <v>4478</v>
      </c>
      <c r="K65" s="64">
        <f t="shared" si="4"/>
        <v>94.1852492186284</v>
      </c>
      <c r="L65" s="64">
        <f t="shared" si="5"/>
        <v>100</v>
      </c>
    </row>
    <row r="66" spans="2:12" x14ac:dyDescent="0.25">
      <c r="B66" s="64"/>
      <c r="C66" s="64"/>
      <c r="D66" s="64" t="s">
        <v>148</v>
      </c>
      <c r="E66" s="64"/>
      <c r="F66" s="64" t="s">
        <v>149</v>
      </c>
      <c r="G66" s="64">
        <f t="shared" si="6"/>
        <v>4754.46</v>
      </c>
      <c r="H66" s="64">
        <f t="shared" si="6"/>
        <v>4478</v>
      </c>
      <c r="I66" s="64">
        <f t="shared" si="6"/>
        <v>4478</v>
      </c>
      <c r="J66" s="64">
        <f t="shared" si="6"/>
        <v>4478</v>
      </c>
      <c r="K66" s="64">
        <f t="shared" si="4"/>
        <v>94.1852492186284</v>
      </c>
      <c r="L66" s="64">
        <f t="shared" si="5"/>
        <v>100</v>
      </c>
    </row>
    <row r="67" spans="2:12" x14ac:dyDescent="0.25">
      <c r="B67" s="65"/>
      <c r="C67" s="65"/>
      <c r="D67" s="65"/>
      <c r="E67" s="65" t="s">
        <v>150</v>
      </c>
      <c r="F67" s="65" t="s">
        <v>151</v>
      </c>
      <c r="G67" s="65">
        <v>4754.46</v>
      </c>
      <c r="H67" s="65">
        <v>4478</v>
      </c>
      <c r="I67" s="65">
        <v>4478</v>
      </c>
      <c r="J67" s="65">
        <v>4478</v>
      </c>
      <c r="K67" s="65">
        <f t="shared" si="4"/>
        <v>94.1852492186284</v>
      </c>
      <c r="L67" s="65">
        <f t="shared" si="5"/>
        <v>100</v>
      </c>
    </row>
    <row r="68" spans="2:12" x14ac:dyDescent="0.25">
      <c r="B68" s="64"/>
      <c r="C68" s="65"/>
      <c r="D68" s="66"/>
      <c r="E68" s="67"/>
      <c r="F68" s="8"/>
      <c r="G68" s="64"/>
      <c r="H68" s="64"/>
      <c r="I68" s="64"/>
      <c r="J68" s="64"/>
      <c r="K68" s="69"/>
      <c r="L68" s="69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104" t="s">
        <v>16</v>
      </c>
      <c r="C2" s="104"/>
      <c r="D2" s="104"/>
      <c r="E2" s="104"/>
      <c r="F2" s="104"/>
      <c r="G2" s="104"/>
      <c r="H2" s="10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C7+C9+C11</f>
        <v>911994.42</v>
      </c>
      <c r="D6" s="70">
        <f>D7+D9+D11</f>
        <v>1073156</v>
      </c>
      <c r="E6" s="70">
        <f>E7+E9+E11</f>
        <v>1134568.74</v>
      </c>
      <c r="F6" s="70">
        <f>F7+F9+F11</f>
        <v>1133461.74</v>
      </c>
      <c r="G6" s="71">
        <f t="shared" ref="G6:G19" si="0">(F6*100)/C6</f>
        <v>124.28384594721533</v>
      </c>
      <c r="H6" s="71">
        <f t="shared" ref="H6:H19" si="1">(F6*100)/E6</f>
        <v>99.902429887148131</v>
      </c>
    </row>
    <row r="7" spans="1:8" x14ac:dyDescent="0.25">
      <c r="A7"/>
      <c r="B7" s="8" t="s">
        <v>152</v>
      </c>
      <c r="C7" s="70">
        <f>C8</f>
        <v>911633.27</v>
      </c>
      <c r="D7" s="70">
        <f>D8</f>
        <v>1073023</v>
      </c>
      <c r="E7" s="70">
        <f>E8</f>
        <v>1134435.74</v>
      </c>
      <c r="F7" s="70">
        <f>F8</f>
        <v>1133361.74</v>
      </c>
      <c r="G7" s="71">
        <f t="shared" si="0"/>
        <v>124.32211255300061</v>
      </c>
      <c r="H7" s="71">
        <f t="shared" si="1"/>
        <v>99.905327383285723</v>
      </c>
    </row>
    <row r="8" spans="1:8" x14ac:dyDescent="0.25">
      <c r="A8"/>
      <c r="B8" s="16" t="s">
        <v>153</v>
      </c>
      <c r="C8" s="72">
        <v>911633.27</v>
      </c>
      <c r="D8" s="72">
        <v>1073023</v>
      </c>
      <c r="E8" s="72">
        <v>1134435.74</v>
      </c>
      <c r="F8" s="73">
        <v>1133361.74</v>
      </c>
      <c r="G8" s="69">
        <f t="shared" si="0"/>
        <v>124.32211255300061</v>
      </c>
      <c r="H8" s="69">
        <f t="shared" si="1"/>
        <v>99.905327383285723</v>
      </c>
    </row>
    <row r="9" spans="1:8" x14ac:dyDescent="0.25">
      <c r="A9"/>
      <c r="B9" s="8" t="s">
        <v>154</v>
      </c>
      <c r="C9" s="70">
        <f>C10</f>
        <v>133</v>
      </c>
      <c r="D9" s="70">
        <f>D10</f>
        <v>133</v>
      </c>
      <c r="E9" s="70">
        <f>E10</f>
        <v>133</v>
      </c>
      <c r="F9" s="70">
        <f>F10</f>
        <v>100</v>
      </c>
      <c r="G9" s="71">
        <f t="shared" si="0"/>
        <v>75.187969924812023</v>
      </c>
      <c r="H9" s="71">
        <f t="shared" si="1"/>
        <v>75.187969924812023</v>
      </c>
    </row>
    <row r="10" spans="1:8" x14ac:dyDescent="0.25">
      <c r="A10"/>
      <c r="B10" s="16" t="s">
        <v>155</v>
      </c>
      <c r="C10" s="72">
        <v>133</v>
      </c>
      <c r="D10" s="72">
        <v>133</v>
      </c>
      <c r="E10" s="72">
        <v>133</v>
      </c>
      <c r="F10" s="73">
        <v>100</v>
      </c>
      <c r="G10" s="69">
        <f t="shared" si="0"/>
        <v>75.187969924812023</v>
      </c>
      <c r="H10" s="69">
        <f t="shared" si="1"/>
        <v>75.187969924812023</v>
      </c>
    </row>
    <row r="11" spans="1:8" x14ac:dyDescent="0.25">
      <c r="A11"/>
      <c r="B11" s="8" t="s">
        <v>156</v>
      </c>
      <c r="C11" s="70">
        <f>C12</f>
        <v>228.15</v>
      </c>
      <c r="D11" s="70">
        <f>D12</f>
        <v>0</v>
      </c>
      <c r="E11" s="70">
        <f>E12</f>
        <v>0</v>
      </c>
      <c r="F11" s="70">
        <f>F12</f>
        <v>0</v>
      </c>
      <c r="G11" s="71">
        <f t="shared" si="0"/>
        <v>0</v>
      </c>
      <c r="H11" s="71" t="e">
        <f t="shared" si="1"/>
        <v>#DIV/0!</v>
      </c>
    </row>
    <row r="12" spans="1:8" x14ac:dyDescent="0.25">
      <c r="A12"/>
      <c r="B12" s="16" t="s">
        <v>157</v>
      </c>
      <c r="C12" s="72">
        <v>228.15</v>
      </c>
      <c r="D12" s="72">
        <v>0</v>
      </c>
      <c r="E12" s="72">
        <v>0</v>
      </c>
      <c r="F12" s="73">
        <v>0</v>
      </c>
      <c r="G12" s="69">
        <f t="shared" si="0"/>
        <v>0</v>
      </c>
      <c r="H12" s="69" t="e">
        <f t="shared" si="1"/>
        <v>#DIV/0!</v>
      </c>
    </row>
    <row r="13" spans="1:8" x14ac:dyDescent="0.25">
      <c r="B13" s="8" t="s">
        <v>32</v>
      </c>
      <c r="C13" s="74">
        <f>C14+C16+C18</f>
        <v>911994.42</v>
      </c>
      <c r="D13" s="74">
        <f>D14+D16+D18</f>
        <v>1073156</v>
      </c>
      <c r="E13" s="74">
        <f>E14+E16+E18</f>
        <v>1134568.74</v>
      </c>
      <c r="F13" s="74">
        <f>F14+F16+F18</f>
        <v>1133461.74</v>
      </c>
      <c r="G13" s="71">
        <f t="shared" si="0"/>
        <v>124.28384594721533</v>
      </c>
      <c r="H13" s="71">
        <f t="shared" si="1"/>
        <v>99.902429887148131</v>
      </c>
    </row>
    <row r="14" spans="1:8" x14ac:dyDescent="0.25">
      <c r="A14"/>
      <c r="B14" s="8" t="s">
        <v>152</v>
      </c>
      <c r="C14" s="74">
        <f>C15</f>
        <v>911633.27</v>
      </c>
      <c r="D14" s="74">
        <f>D15</f>
        <v>1073023</v>
      </c>
      <c r="E14" s="74">
        <f>E15</f>
        <v>1134435.74</v>
      </c>
      <c r="F14" s="74">
        <f>F15</f>
        <v>1133361.74</v>
      </c>
      <c r="G14" s="71">
        <f t="shared" si="0"/>
        <v>124.32211255300061</v>
      </c>
      <c r="H14" s="71">
        <f t="shared" si="1"/>
        <v>99.905327383285723</v>
      </c>
    </row>
    <row r="15" spans="1:8" x14ac:dyDescent="0.25">
      <c r="A15"/>
      <c r="B15" s="16" t="s">
        <v>153</v>
      </c>
      <c r="C15" s="72">
        <v>911633.27</v>
      </c>
      <c r="D15" s="72">
        <v>1073023</v>
      </c>
      <c r="E15" s="75">
        <v>1134435.74</v>
      </c>
      <c r="F15" s="73">
        <v>1133361.74</v>
      </c>
      <c r="G15" s="69">
        <f t="shared" si="0"/>
        <v>124.32211255300061</v>
      </c>
      <c r="H15" s="69">
        <f t="shared" si="1"/>
        <v>99.905327383285723</v>
      </c>
    </row>
    <row r="16" spans="1:8" x14ac:dyDescent="0.25">
      <c r="A16"/>
      <c r="B16" s="8" t="s">
        <v>154</v>
      </c>
      <c r="C16" s="74">
        <f>C17</f>
        <v>133</v>
      </c>
      <c r="D16" s="74">
        <f>D17</f>
        <v>133</v>
      </c>
      <c r="E16" s="74">
        <f>E17</f>
        <v>133</v>
      </c>
      <c r="F16" s="74">
        <f>F17</f>
        <v>100</v>
      </c>
      <c r="G16" s="71">
        <f t="shared" si="0"/>
        <v>75.187969924812023</v>
      </c>
      <c r="H16" s="71">
        <f t="shared" si="1"/>
        <v>75.187969924812023</v>
      </c>
    </row>
    <row r="17" spans="1:8" x14ac:dyDescent="0.25">
      <c r="A17"/>
      <c r="B17" s="16" t="s">
        <v>155</v>
      </c>
      <c r="C17" s="72">
        <v>133</v>
      </c>
      <c r="D17" s="72">
        <v>133</v>
      </c>
      <c r="E17" s="75">
        <v>133</v>
      </c>
      <c r="F17" s="73">
        <v>100</v>
      </c>
      <c r="G17" s="69">
        <f t="shared" si="0"/>
        <v>75.187969924812023</v>
      </c>
      <c r="H17" s="69">
        <f t="shared" si="1"/>
        <v>75.187969924812023</v>
      </c>
    </row>
    <row r="18" spans="1:8" x14ac:dyDescent="0.25">
      <c r="A18"/>
      <c r="B18" s="8" t="s">
        <v>156</v>
      </c>
      <c r="C18" s="74">
        <f>C19</f>
        <v>228.15</v>
      </c>
      <c r="D18" s="74">
        <f>D19</f>
        <v>0</v>
      </c>
      <c r="E18" s="74">
        <f>E19</f>
        <v>0</v>
      </c>
      <c r="F18" s="74">
        <f>F19</f>
        <v>0</v>
      </c>
      <c r="G18" s="71">
        <f t="shared" si="0"/>
        <v>0</v>
      </c>
      <c r="H18" s="71" t="e">
        <f t="shared" si="1"/>
        <v>#DIV/0!</v>
      </c>
    </row>
    <row r="19" spans="1:8" x14ac:dyDescent="0.25">
      <c r="A19"/>
      <c r="B19" s="16" t="s">
        <v>157</v>
      </c>
      <c r="C19" s="72">
        <v>228.15</v>
      </c>
      <c r="D19" s="72">
        <v>0</v>
      </c>
      <c r="E19" s="75">
        <v>0</v>
      </c>
      <c r="F19" s="73">
        <v>0</v>
      </c>
      <c r="G19" s="69">
        <f t="shared" si="0"/>
        <v>0</v>
      </c>
      <c r="H19" s="69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4" t="s">
        <v>17</v>
      </c>
      <c r="C2" s="104"/>
      <c r="D2" s="104"/>
      <c r="E2" s="104"/>
      <c r="F2" s="104"/>
      <c r="G2" s="104"/>
      <c r="H2" s="10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911994.42</v>
      </c>
      <c r="D6" s="74">
        <f t="shared" si="0"/>
        <v>1073156</v>
      </c>
      <c r="E6" s="74">
        <f t="shared" si="0"/>
        <v>1134568.74</v>
      </c>
      <c r="F6" s="74">
        <f t="shared" si="0"/>
        <v>1133461.74</v>
      </c>
      <c r="G6" s="69">
        <f>(F6*100)/C6</f>
        <v>124.28384594721533</v>
      </c>
      <c r="H6" s="69">
        <f>(F6*100)/E6</f>
        <v>99.902429887148131</v>
      </c>
    </row>
    <row r="7" spans="2:8" x14ac:dyDescent="0.25">
      <c r="B7" s="8" t="s">
        <v>158</v>
      </c>
      <c r="C7" s="74">
        <f t="shared" si="0"/>
        <v>911994.42</v>
      </c>
      <c r="D7" s="74">
        <f t="shared" si="0"/>
        <v>1073156</v>
      </c>
      <c r="E7" s="74">
        <f t="shared" si="0"/>
        <v>1134568.74</v>
      </c>
      <c r="F7" s="74">
        <f t="shared" si="0"/>
        <v>1133461.74</v>
      </c>
      <c r="G7" s="69">
        <f>(F7*100)/C7</f>
        <v>124.28384594721533</v>
      </c>
      <c r="H7" s="69">
        <f>(F7*100)/E7</f>
        <v>99.902429887148131</v>
      </c>
    </row>
    <row r="8" spans="2:8" x14ac:dyDescent="0.25">
      <c r="B8" s="11" t="s">
        <v>159</v>
      </c>
      <c r="C8" s="72">
        <v>911994.42</v>
      </c>
      <c r="D8" s="72">
        <v>1073156</v>
      </c>
      <c r="E8" s="72">
        <v>1134568.74</v>
      </c>
      <c r="F8" s="73">
        <v>1133461.74</v>
      </c>
      <c r="G8" s="69">
        <f>(F8*100)/C8</f>
        <v>124.28384594721533</v>
      </c>
      <c r="H8" s="69">
        <f>(F8*100)/E8</f>
        <v>99.902429887148131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4" t="s">
        <v>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4" t="s">
        <v>25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2:12" ht="15.75" customHeight="1" x14ac:dyDescent="0.25">
      <c r="B5" s="104" t="s">
        <v>18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4" t="s">
        <v>19</v>
      </c>
      <c r="C2" s="104"/>
      <c r="D2" s="104"/>
      <c r="E2" s="104"/>
      <c r="F2" s="104"/>
      <c r="G2" s="104"/>
      <c r="H2" s="10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0"/>
  <sheetViews>
    <sheetView topLeftCell="A13" zoomScaleNormal="100" workbookViewId="0">
      <selection activeCell="H19" sqref="H19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160</v>
      </c>
      <c r="C1" s="39"/>
    </row>
    <row r="2" spans="1:6" ht="15" customHeight="1" x14ac:dyDescent="0.2">
      <c r="A2" s="40" t="s">
        <v>34</v>
      </c>
      <c r="B2" s="41" t="s">
        <v>161</v>
      </c>
      <c r="C2" s="39"/>
    </row>
    <row r="3" spans="1:6" ht="43.5" customHeight="1" x14ac:dyDescent="0.2">
      <c r="A3" s="42" t="s">
        <v>35</v>
      </c>
      <c r="B3" s="37" t="s">
        <v>162</v>
      </c>
      <c r="C3" s="39"/>
    </row>
    <row r="4" spans="1:6" x14ac:dyDescent="0.2">
      <c r="A4" s="42" t="s">
        <v>36</v>
      </c>
      <c r="B4" s="43" t="s">
        <v>163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164</v>
      </c>
      <c r="B7" s="45"/>
      <c r="C7" s="76">
        <f>C11</f>
        <v>1073023</v>
      </c>
      <c r="D7" s="76">
        <f>D11</f>
        <v>1134435.74</v>
      </c>
      <c r="E7" s="76">
        <f>E11</f>
        <v>1133361.7399999998</v>
      </c>
      <c r="F7" s="76">
        <f>(E7*100)/D7</f>
        <v>99.905327383285723</v>
      </c>
    </row>
    <row r="8" spans="1:6" x14ac:dyDescent="0.2">
      <c r="A8" s="46" t="s">
        <v>74</v>
      </c>
      <c r="B8" s="45"/>
      <c r="C8" s="76">
        <f>C56</f>
        <v>133</v>
      </c>
      <c r="D8" s="76">
        <f>D56</f>
        <v>133</v>
      </c>
      <c r="E8" s="76">
        <f>E56</f>
        <v>100</v>
      </c>
      <c r="F8" s="76">
        <f>(E8*100)/D8</f>
        <v>75.187969924812023</v>
      </c>
    </row>
    <row r="9" spans="1:6" s="56" customFormat="1" x14ac:dyDescent="0.2"/>
    <row r="10" spans="1:6" ht="38.25" x14ac:dyDescent="0.2">
      <c r="A10" s="46" t="s">
        <v>165</v>
      </c>
      <c r="B10" s="46" t="s">
        <v>166</v>
      </c>
      <c r="C10" s="46" t="s">
        <v>43</v>
      </c>
      <c r="D10" s="46" t="s">
        <v>167</v>
      </c>
      <c r="E10" s="46" t="s">
        <v>168</v>
      </c>
      <c r="F10" s="46" t="s">
        <v>169</v>
      </c>
    </row>
    <row r="11" spans="1:6" x14ac:dyDescent="0.2">
      <c r="A11" s="47" t="s">
        <v>164</v>
      </c>
      <c r="B11" s="47" t="s">
        <v>170</v>
      </c>
      <c r="C11" s="77">
        <f>C12+C47</f>
        <v>1073023</v>
      </c>
      <c r="D11" s="77">
        <f>D12+D47</f>
        <v>1134435.74</v>
      </c>
      <c r="E11" s="77">
        <f>E12+E47</f>
        <v>1133361.7399999998</v>
      </c>
      <c r="F11" s="78">
        <f>(E11*100)/D11</f>
        <v>99.905327383285723</v>
      </c>
    </row>
    <row r="12" spans="1:6" x14ac:dyDescent="0.2">
      <c r="A12" s="48" t="s">
        <v>72</v>
      </c>
      <c r="B12" s="49" t="s">
        <v>73</v>
      </c>
      <c r="C12" s="79">
        <f>C13+C21+C42</f>
        <v>1068545</v>
      </c>
      <c r="D12" s="79">
        <f>D13+D21+D42</f>
        <v>1129957.74</v>
      </c>
      <c r="E12" s="79">
        <f>E13+E21+E42</f>
        <v>1128883.7399999998</v>
      </c>
      <c r="F12" s="80">
        <f>(E12*100)/D12</f>
        <v>99.904952197592806</v>
      </c>
    </row>
    <row r="13" spans="1:6" x14ac:dyDescent="0.2">
      <c r="A13" s="50" t="s">
        <v>74</v>
      </c>
      <c r="B13" s="51" t="s">
        <v>75</v>
      </c>
      <c r="C13" s="81">
        <f>C14+C17+C19</f>
        <v>925880</v>
      </c>
      <c r="D13" s="81">
        <f>D14+D17+D19</f>
        <v>950165.88</v>
      </c>
      <c r="E13" s="81">
        <f>E14+E17+E19</f>
        <v>950165.87999999989</v>
      </c>
      <c r="F13" s="80">
        <f>(E13*100)/D13</f>
        <v>100</v>
      </c>
    </row>
    <row r="14" spans="1:6" x14ac:dyDescent="0.2">
      <c r="A14" s="52" t="s">
        <v>76</v>
      </c>
      <c r="B14" s="53" t="s">
        <v>77</v>
      </c>
      <c r="C14" s="82">
        <f>C15+C16</f>
        <v>788172</v>
      </c>
      <c r="D14" s="82">
        <f>D15+D16</f>
        <v>795722</v>
      </c>
      <c r="E14" s="82">
        <f>E15+E16</f>
        <v>795714.07</v>
      </c>
      <c r="F14" s="82">
        <f>(E14*100)/D14</f>
        <v>99.99900342079269</v>
      </c>
    </row>
    <row r="15" spans="1:6" x14ac:dyDescent="0.2">
      <c r="A15" s="54" t="s">
        <v>78</v>
      </c>
      <c r="B15" s="55" t="s">
        <v>79</v>
      </c>
      <c r="C15" s="83">
        <v>780972</v>
      </c>
      <c r="D15" s="83">
        <v>788522</v>
      </c>
      <c r="E15" s="83">
        <v>792194.21</v>
      </c>
      <c r="F15" s="83"/>
    </row>
    <row r="16" spans="1:6" x14ac:dyDescent="0.2">
      <c r="A16" s="54" t="s">
        <v>80</v>
      </c>
      <c r="B16" s="55" t="s">
        <v>81</v>
      </c>
      <c r="C16" s="83">
        <v>7200</v>
      </c>
      <c r="D16" s="83">
        <v>7200</v>
      </c>
      <c r="E16" s="83">
        <v>3519.86</v>
      </c>
      <c r="F16" s="83"/>
    </row>
    <row r="17" spans="1:6" x14ac:dyDescent="0.2">
      <c r="A17" s="52" t="s">
        <v>82</v>
      </c>
      <c r="B17" s="53" t="s">
        <v>83</v>
      </c>
      <c r="C17" s="82">
        <f>C18</f>
        <v>15400</v>
      </c>
      <c r="D17" s="82">
        <f>D18</f>
        <v>22500</v>
      </c>
      <c r="E17" s="82">
        <f>E18</f>
        <v>23159</v>
      </c>
      <c r="F17" s="82">
        <f>(E17*100)/D17</f>
        <v>102.92888888888889</v>
      </c>
    </row>
    <row r="18" spans="1:6" x14ac:dyDescent="0.2">
      <c r="A18" s="54" t="s">
        <v>84</v>
      </c>
      <c r="B18" s="55" t="s">
        <v>83</v>
      </c>
      <c r="C18" s="83">
        <v>15400</v>
      </c>
      <c r="D18" s="83">
        <v>22500</v>
      </c>
      <c r="E18" s="83">
        <v>23159</v>
      </c>
      <c r="F18" s="83"/>
    </row>
    <row r="19" spans="1:6" x14ac:dyDescent="0.2">
      <c r="A19" s="52" t="s">
        <v>85</v>
      </c>
      <c r="B19" s="53" t="s">
        <v>86</v>
      </c>
      <c r="C19" s="82">
        <f>C20</f>
        <v>122308</v>
      </c>
      <c r="D19" s="82">
        <f>D20</f>
        <v>131943.88</v>
      </c>
      <c r="E19" s="82">
        <f>E20</f>
        <v>131292.81</v>
      </c>
      <c r="F19" s="82">
        <f>(E19*100)/D19</f>
        <v>99.506555362779991</v>
      </c>
    </row>
    <row r="20" spans="1:6" x14ac:dyDescent="0.2">
      <c r="A20" s="54" t="s">
        <v>87</v>
      </c>
      <c r="B20" s="55" t="s">
        <v>88</v>
      </c>
      <c r="C20" s="83">
        <v>122308</v>
      </c>
      <c r="D20" s="83">
        <v>131943.88</v>
      </c>
      <c r="E20" s="83">
        <v>131292.81</v>
      </c>
      <c r="F20" s="83"/>
    </row>
    <row r="21" spans="1:6" x14ac:dyDescent="0.2">
      <c r="A21" s="50" t="s">
        <v>89</v>
      </c>
      <c r="B21" s="51" t="s">
        <v>90</v>
      </c>
      <c r="C21" s="81">
        <f>C22+C26+C30+C35+C37</f>
        <v>141153</v>
      </c>
      <c r="D21" s="81">
        <f>D22+D26+D30+D35+D37</f>
        <v>178279.86</v>
      </c>
      <c r="E21" s="81">
        <f>E22+E26+E30+E35+E37</f>
        <v>178279.86</v>
      </c>
      <c r="F21" s="80">
        <f>(E21*100)/D21</f>
        <v>100.00000000000001</v>
      </c>
    </row>
    <row r="22" spans="1:6" x14ac:dyDescent="0.2">
      <c r="A22" s="52" t="s">
        <v>91</v>
      </c>
      <c r="B22" s="53" t="s">
        <v>92</v>
      </c>
      <c r="C22" s="82">
        <f>C23+C24+C25</f>
        <v>39130</v>
      </c>
      <c r="D22" s="82">
        <f>D23+D24+D25</f>
        <v>33130</v>
      </c>
      <c r="E22" s="82">
        <f>E23+E24+E25</f>
        <v>31993.86</v>
      </c>
      <c r="F22" s="82">
        <f>(E22*100)/D22</f>
        <v>96.570661032297011</v>
      </c>
    </row>
    <row r="23" spans="1:6" x14ac:dyDescent="0.2">
      <c r="A23" s="54" t="s">
        <v>93</v>
      </c>
      <c r="B23" s="55" t="s">
        <v>94</v>
      </c>
      <c r="C23" s="83">
        <v>5000</v>
      </c>
      <c r="D23" s="83">
        <v>5000</v>
      </c>
      <c r="E23" s="83">
        <v>5049</v>
      </c>
      <c r="F23" s="83"/>
    </row>
    <row r="24" spans="1:6" ht="25.5" x14ac:dyDescent="0.2">
      <c r="A24" s="54" t="s">
        <v>95</v>
      </c>
      <c r="B24" s="55" t="s">
        <v>96</v>
      </c>
      <c r="C24" s="83">
        <v>33600</v>
      </c>
      <c r="D24" s="83">
        <v>27600</v>
      </c>
      <c r="E24" s="83">
        <v>26944.86</v>
      </c>
      <c r="F24" s="83"/>
    </row>
    <row r="25" spans="1:6" x14ac:dyDescent="0.2">
      <c r="A25" s="54" t="s">
        <v>97</v>
      </c>
      <c r="B25" s="55" t="s">
        <v>98</v>
      </c>
      <c r="C25" s="83">
        <v>530</v>
      </c>
      <c r="D25" s="83">
        <v>530</v>
      </c>
      <c r="E25" s="83">
        <v>0</v>
      </c>
      <c r="F25" s="83"/>
    </row>
    <row r="26" spans="1:6" x14ac:dyDescent="0.2">
      <c r="A26" s="52" t="s">
        <v>99</v>
      </c>
      <c r="B26" s="53" t="s">
        <v>100</v>
      </c>
      <c r="C26" s="82">
        <f>C27+C28+C29</f>
        <v>33000</v>
      </c>
      <c r="D26" s="82">
        <f>D27+D28+D29</f>
        <v>33000</v>
      </c>
      <c r="E26" s="82">
        <f>E27+E28+E29</f>
        <v>32520</v>
      </c>
      <c r="F26" s="82">
        <f>(E26*100)/D26</f>
        <v>98.545454545454547</v>
      </c>
    </row>
    <row r="27" spans="1:6" x14ac:dyDescent="0.2">
      <c r="A27" s="54" t="s">
        <v>101</v>
      </c>
      <c r="B27" s="55" t="s">
        <v>102</v>
      </c>
      <c r="C27" s="83">
        <v>12000</v>
      </c>
      <c r="D27" s="83">
        <v>14000</v>
      </c>
      <c r="E27" s="83">
        <v>14300</v>
      </c>
      <c r="F27" s="83"/>
    </row>
    <row r="28" spans="1:6" x14ac:dyDescent="0.2">
      <c r="A28" s="54" t="s">
        <v>103</v>
      </c>
      <c r="B28" s="55" t="s">
        <v>104</v>
      </c>
      <c r="C28" s="83">
        <v>20000</v>
      </c>
      <c r="D28" s="83">
        <v>18000</v>
      </c>
      <c r="E28" s="83">
        <v>18220</v>
      </c>
      <c r="F28" s="83"/>
    </row>
    <row r="29" spans="1:6" x14ac:dyDescent="0.2">
      <c r="A29" s="54" t="s">
        <v>105</v>
      </c>
      <c r="B29" s="55" t="s">
        <v>106</v>
      </c>
      <c r="C29" s="83">
        <v>1000</v>
      </c>
      <c r="D29" s="83">
        <v>1000</v>
      </c>
      <c r="E29" s="83">
        <v>0</v>
      </c>
      <c r="F29" s="83"/>
    </row>
    <row r="30" spans="1:6" x14ac:dyDescent="0.2">
      <c r="A30" s="52" t="s">
        <v>107</v>
      </c>
      <c r="B30" s="53" t="s">
        <v>108</v>
      </c>
      <c r="C30" s="82">
        <f>C31+C32+C33+C34</f>
        <v>64973</v>
      </c>
      <c r="D30" s="82">
        <f>D31+D32+D33+D34</f>
        <v>108099.86</v>
      </c>
      <c r="E30" s="82">
        <f>E31+E32+E33+E34</f>
        <v>110400</v>
      </c>
      <c r="F30" s="82">
        <f>(E30*100)/D30</f>
        <v>102.12779183987843</v>
      </c>
    </row>
    <row r="31" spans="1:6" x14ac:dyDescent="0.2">
      <c r="A31" s="54" t="s">
        <v>109</v>
      </c>
      <c r="B31" s="55" t="s">
        <v>110</v>
      </c>
      <c r="C31" s="83">
        <v>12000</v>
      </c>
      <c r="D31" s="83">
        <v>17000</v>
      </c>
      <c r="E31" s="83">
        <v>16500</v>
      </c>
      <c r="F31" s="83"/>
    </row>
    <row r="32" spans="1:6" x14ac:dyDescent="0.2">
      <c r="A32" s="54" t="s">
        <v>111</v>
      </c>
      <c r="B32" s="55" t="s">
        <v>112</v>
      </c>
      <c r="C32" s="83">
        <v>3000</v>
      </c>
      <c r="D32" s="83">
        <v>5000</v>
      </c>
      <c r="E32" s="83">
        <v>5000</v>
      </c>
      <c r="F32" s="83"/>
    </row>
    <row r="33" spans="1:6" x14ac:dyDescent="0.2">
      <c r="A33" s="54" t="s">
        <v>115</v>
      </c>
      <c r="B33" s="55" t="s">
        <v>116</v>
      </c>
      <c r="C33" s="83">
        <v>8000</v>
      </c>
      <c r="D33" s="83">
        <v>8000</v>
      </c>
      <c r="E33" s="83">
        <v>8000</v>
      </c>
      <c r="F33" s="83"/>
    </row>
    <row r="34" spans="1:6" x14ac:dyDescent="0.2">
      <c r="A34" s="54" t="s">
        <v>119</v>
      </c>
      <c r="B34" s="55" t="s">
        <v>120</v>
      </c>
      <c r="C34" s="83">
        <v>41973</v>
      </c>
      <c r="D34" s="83">
        <v>78099.86</v>
      </c>
      <c r="E34" s="83">
        <v>80900</v>
      </c>
      <c r="F34" s="83"/>
    </row>
    <row r="35" spans="1:6" x14ac:dyDescent="0.2">
      <c r="A35" s="52" t="s">
        <v>121</v>
      </c>
      <c r="B35" s="53" t="s">
        <v>122</v>
      </c>
      <c r="C35" s="82">
        <f>C36</f>
        <v>200</v>
      </c>
      <c r="D35" s="82">
        <f>D36</f>
        <v>200</v>
      </c>
      <c r="E35" s="82">
        <f>E36</f>
        <v>0</v>
      </c>
      <c r="F35" s="82">
        <f>(E35*100)/D35</f>
        <v>0</v>
      </c>
    </row>
    <row r="36" spans="1:6" ht="25.5" x14ac:dyDescent="0.2">
      <c r="A36" s="54" t="s">
        <v>123</v>
      </c>
      <c r="B36" s="55" t="s">
        <v>124</v>
      </c>
      <c r="C36" s="83">
        <v>200</v>
      </c>
      <c r="D36" s="83">
        <v>200</v>
      </c>
      <c r="E36" s="83">
        <v>0</v>
      </c>
      <c r="F36" s="83"/>
    </row>
    <row r="37" spans="1:6" x14ac:dyDescent="0.2">
      <c r="A37" s="52" t="s">
        <v>125</v>
      </c>
      <c r="B37" s="53" t="s">
        <v>126</v>
      </c>
      <c r="C37" s="82">
        <f>C38+C39+C40+C41</f>
        <v>3850</v>
      </c>
      <c r="D37" s="82">
        <f>D38+D39+D40+D41</f>
        <v>3850</v>
      </c>
      <c r="E37" s="82">
        <f>E38+E39+E40+E41</f>
        <v>3366</v>
      </c>
      <c r="F37" s="82">
        <f>(E37*100)/D37</f>
        <v>87.428571428571431</v>
      </c>
    </row>
    <row r="38" spans="1:6" x14ac:dyDescent="0.2">
      <c r="A38" s="54" t="s">
        <v>127</v>
      </c>
      <c r="B38" s="55" t="s">
        <v>128</v>
      </c>
      <c r="C38" s="83">
        <v>664</v>
      </c>
      <c r="D38" s="83">
        <v>664</v>
      </c>
      <c r="E38" s="83">
        <v>664</v>
      </c>
      <c r="F38" s="83"/>
    </row>
    <row r="39" spans="1:6" x14ac:dyDescent="0.2">
      <c r="A39" s="54" t="s">
        <v>129</v>
      </c>
      <c r="B39" s="55" t="s">
        <v>130</v>
      </c>
      <c r="C39" s="83">
        <v>133</v>
      </c>
      <c r="D39" s="83">
        <v>133</v>
      </c>
      <c r="E39" s="83">
        <v>133</v>
      </c>
      <c r="F39" s="83"/>
    </row>
    <row r="40" spans="1:6" x14ac:dyDescent="0.2">
      <c r="A40" s="54" t="s">
        <v>131</v>
      </c>
      <c r="B40" s="55" t="s">
        <v>132</v>
      </c>
      <c r="C40" s="83">
        <v>2389</v>
      </c>
      <c r="D40" s="83">
        <v>2389</v>
      </c>
      <c r="E40" s="83">
        <v>2389</v>
      </c>
      <c r="F40" s="83"/>
    </row>
    <row r="41" spans="1:6" x14ac:dyDescent="0.2">
      <c r="A41" s="54" t="s">
        <v>133</v>
      </c>
      <c r="B41" s="55" t="s">
        <v>126</v>
      </c>
      <c r="C41" s="83">
        <v>664</v>
      </c>
      <c r="D41" s="83">
        <v>664</v>
      </c>
      <c r="E41" s="83">
        <v>180</v>
      </c>
      <c r="F41" s="83"/>
    </row>
    <row r="42" spans="1:6" x14ac:dyDescent="0.2">
      <c r="A42" s="50" t="s">
        <v>134</v>
      </c>
      <c r="B42" s="51" t="s">
        <v>135</v>
      </c>
      <c r="C42" s="81">
        <f>C43+C45</f>
        <v>1512</v>
      </c>
      <c r="D42" s="81">
        <f>D43+D45</f>
        <v>1512</v>
      </c>
      <c r="E42" s="81">
        <f>E43+E45</f>
        <v>438</v>
      </c>
      <c r="F42" s="80">
        <f>(E42*100)/D42</f>
        <v>28.968253968253968</v>
      </c>
    </row>
    <row r="43" spans="1:6" x14ac:dyDescent="0.2">
      <c r="A43" s="52" t="s">
        <v>136</v>
      </c>
      <c r="B43" s="53" t="s">
        <v>137</v>
      </c>
      <c r="C43" s="82">
        <f>C44</f>
        <v>1114</v>
      </c>
      <c r="D43" s="82">
        <f>D44</f>
        <v>1114</v>
      </c>
      <c r="E43" s="82">
        <f>E44</f>
        <v>0</v>
      </c>
      <c r="F43" s="82">
        <f>(E43*100)/D43</f>
        <v>0</v>
      </c>
    </row>
    <row r="44" spans="1:6" ht="25.5" x14ac:dyDescent="0.2">
      <c r="A44" s="54" t="s">
        <v>138</v>
      </c>
      <c r="B44" s="55" t="s">
        <v>139</v>
      </c>
      <c r="C44" s="83">
        <v>1114</v>
      </c>
      <c r="D44" s="83">
        <v>1114</v>
      </c>
      <c r="E44" s="83">
        <v>0</v>
      </c>
      <c r="F44" s="83"/>
    </row>
    <row r="45" spans="1:6" x14ac:dyDescent="0.2">
      <c r="A45" s="52" t="s">
        <v>140</v>
      </c>
      <c r="B45" s="53" t="s">
        <v>141</v>
      </c>
      <c r="C45" s="82">
        <f>C46</f>
        <v>398</v>
      </c>
      <c r="D45" s="82">
        <f>D46</f>
        <v>398</v>
      </c>
      <c r="E45" s="82">
        <f>E46</f>
        <v>438</v>
      </c>
      <c r="F45" s="82">
        <f>(E45*100)/D45</f>
        <v>110.05025125628141</v>
      </c>
    </row>
    <row r="46" spans="1:6" x14ac:dyDescent="0.2">
      <c r="A46" s="54" t="s">
        <v>142</v>
      </c>
      <c r="B46" s="55" t="s">
        <v>143</v>
      </c>
      <c r="C46" s="83">
        <v>398</v>
      </c>
      <c r="D46" s="83">
        <v>398</v>
      </c>
      <c r="E46" s="83">
        <v>438</v>
      </c>
      <c r="F46" s="83"/>
    </row>
    <row r="47" spans="1:6" x14ac:dyDescent="0.2">
      <c r="A47" s="48" t="s">
        <v>144</v>
      </c>
      <c r="B47" s="49" t="s">
        <v>145</v>
      </c>
      <c r="C47" s="79">
        <f t="shared" ref="C47:E49" si="0">C48</f>
        <v>4478</v>
      </c>
      <c r="D47" s="79">
        <f t="shared" si="0"/>
        <v>4478</v>
      </c>
      <c r="E47" s="79">
        <f t="shared" si="0"/>
        <v>4478</v>
      </c>
      <c r="F47" s="80">
        <f>(E47*100)/D47</f>
        <v>100</v>
      </c>
    </row>
    <row r="48" spans="1:6" x14ac:dyDescent="0.2">
      <c r="A48" s="50" t="s">
        <v>146</v>
      </c>
      <c r="B48" s="51" t="s">
        <v>147</v>
      </c>
      <c r="C48" s="81">
        <f t="shared" si="0"/>
        <v>4478</v>
      </c>
      <c r="D48" s="81">
        <f t="shared" si="0"/>
        <v>4478</v>
      </c>
      <c r="E48" s="81">
        <f t="shared" si="0"/>
        <v>4478</v>
      </c>
      <c r="F48" s="80">
        <f>(E48*100)/D48</f>
        <v>100</v>
      </c>
    </row>
    <row r="49" spans="1:6" x14ac:dyDescent="0.2">
      <c r="A49" s="52" t="s">
        <v>148</v>
      </c>
      <c r="B49" s="53" t="s">
        <v>149</v>
      </c>
      <c r="C49" s="82">
        <f t="shared" si="0"/>
        <v>4478</v>
      </c>
      <c r="D49" s="82">
        <f t="shared" si="0"/>
        <v>4478</v>
      </c>
      <c r="E49" s="82">
        <f t="shared" si="0"/>
        <v>4478</v>
      </c>
      <c r="F49" s="82">
        <f>(E49*100)/D49</f>
        <v>100</v>
      </c>
    </row>
    <row r="50" spans="1:6" x14ac:dyDescent="0.2">
      <c r="A50" s="54" t="s">
        <v>150</v>
      </c>
      <c r="B50" s="55" t="s">
        <v>151</v>
      </c>
      <c r="C50" s="83">
        <v>4478</v>
      </c>
      <c r="D50" s="83">
        <v>4478</v>
      </c>
      <c r="E50" s="83">
        <v>4478</v>
      </c>
      <c r="F50" s="83"/>
    </row>
    <row r="51" spans="1:6" x14ac:dyDescent="0.2">
      <c r="A51" s="48" t="s">
        <v>50</v>
      </c>
      <c r="B51" s="49" t="s">
        <v>51</v>
      </c>
      <c r="C51" s="79">
        <f t="shared" ref="C51:E52" si="1">C52</f>
        <v>1073023</v>
      </c>
      <c r="D51" s="79">
        <f t="shared" si="1"/>
        <v>1134435.74</v>
      </c>
      <c r="E51" s="79">
        <f t="shared" si="1"/>
        <v>1133361.74</v>
      </c>
      <c r="F51" s="80">
        <f>(E51*100)/D51</f>
        <v>99.905327383285723</v>
      </c>
    </row>
    <row r="52" spans="1:6" x14ac:dyDescent="0.2">
      <c r="A52" s="50" t="s">
        <v>64</v>
      </c>
      <c r="B52" s="51" t="s">
        <v>65</v>
      </c>
      <c r="C52" s="81">
        <f t="shared" si="1"/>
        <v>1073023</v>
      </c>
      <c r="D52" s="81">
        <f t="shared" si="1"/>
        <v>1134435.74</v>
      </c>
      <c r="E52" s="81">
        <f t="shared" si="1"/>
        <v>1133361.74</v>
      </c>
      <c r="F52" s="80">
        <f>(E52*100)/D52</f>
        <v>99.905327383285723</v>
      </c>
    </row>
    <row r="53" spans="1:6" ht="25.5" x14ac:dyDescent="0.2">
      <c r="A53" s="52" t="s">
        <v>66</v>
      </c>
      <c r="B53" s="53" t="s">
        <v>67</v>
      </c>
      <c r="C53" s="82">
        <f>C54+C55</f>
        <v>1073023</v>
      </c>
      <c r="D53" s="82">
        <f>D54+D55</f>
        <v>1134435.74</v>
      </c>
      <c r="E53" s="82">
        <f>E54+E55</f>
        <v>1133361.74</v>
      </c>
      <c r="F53" s="82">
        <f>(E53*100)/D53</f>
        <v>99.905327383285723</v>
      </c>
    </row>
    <row r="54" spans="1:6" x14ac:dyDescent="0.2">
      <c r="A54" s="54" t="s">
        <v>68</v>
      </c>
      <c r="B54" s="55" t="s">
        <v>69</v>
      </c>
      <c r="C54" s="83">
        <v>1068545</v>
      </c>
      <c r="D54" s="83">
        <v>1129957.74</v>
      </c>
      <c r="E54" s="83">
        <v>1128883.74</v>
      </c>
      <c r="F54" s="83"/>
    </row>
    <row r="55" spans="1:6" ht="25.5" x14ac:dyDescent="0.2">
      <c r="A55" s="54" t="s">
        <v>70</v>
      </c>
      <c r="B55" s="55" t="s">
        <v>71</v>
      </c>
      <c r="C55" s="83">
        <v>4478</v>
      </c>
      <c r="D55" s="83">
        <v>4478</v>
      </c>
      <c r="E55" s="83">
        <v>4478</v>
      </c>
      <c r="F55" s="83"/>
    </row>
    <row r="56" spans="1:6" x14ac:dyDescent="0.2">
      <c r="A56" s="47" t="s">
        <v>74</v>
      </c>
      <c r="B56" s="47" t="s">
        <v>171</v>
      </c>
      <c r="C56" s="77">
        <f t="shared" ref="C56:E59" si="2">C57</f>
        <v>133</v>
      </c>
      <c r="D56" s="77">
        <f t="shared" si="2"/>
        <v>133</v>
      </c>
      <c r="E56" s="77">
        <f t="shared" si="2"/>
        <v>100</v>
      </c>
      <c r="F56" s="78">
        <f>(E56*100)/D56</f>
        <v>75.187969924812023</v>
      </c>
    </row>
    <row r="57" spans="1:6" x14ac:dyDescent="0.2">
      <c r="A57" s="48" t="s">
        <v>72</v>
      </c>
      <c r="B57" s="49" t="s">
        <v>73</v>
      </c>
      <c r="C57" s="79">
        <f t="shared" si="2"/>
        <v>133</v>
      </c>
      <c r="D57" s="79">
        <f t="shared" si="2"/>
        <v>133</v>
      </c>
      <c r="E57" s="79">
        <f t="shared" si="2"/>
        <v>100</v>
      </c>
      <c r="F57" s="80">
        <f>(E57*100)/D57</f>
        <v>75.187969924812023</v>
      </c>
    </row>
    <row r="58" spans="1:6" x14ac:dyDescent="0.2">
      <c r="A58" s="50" t="s">
        <v>89</v>
      </c>
      <c r="B58" s="51" t="s">
        <v>90</v>
      </c>
      <c r="C58" s="81">
        <f t="shared" si="2"/>
        <v>133</v>
      </c>
      <c r="D58" s="81">
        <f t="shared" si="2"/>
        <v>133</v>
      </c>
      <c r="E58" s="81">
        <f t="shared" si="2"/>
        <v>100</v>
      </c>
      <c r="F58" s="80">
        <f>(E58*100)/D58</f>
        <v>75.187969924812023</v>
      </c>
    </row>
    <row r="59" spans="1:6" x14ac:dyDescent="0.2">
      <c r="A59" s="52" t="s">
        <v>99</v>
      </c>
      <c r="B59" s="53" t="s">
        <v>100</v>
      </c>
      <c r="C59" s="82">
        <f t="shared" si="2"/>
        <v>133</v>
      </c>
      <c r="D59" s="82">
        <f t="shared" si="2"/>
        <v>133</v>
      </c>
      <c r="E59" s="82">
        <f t="shared" si="2"/>
        <v>100</v>
      </c>
      <c r="F59" s="82">
        <f>(E59*100)/D59</f>
        <v>75.187969924812023</v>
      </c>
    </row>
    <row r="60" spans="1:6" x14ac:dyDescent="0.2">
      <c r="A60" s="54" t="s">
        <v>101</v>
      </c>
      <c r="B60" s="55" t="s">
        <v>102</v>
      </c>
      <c r="C60" s="83">
        <v>133</v>
      </c>
      <c r="D60" s="83">
        <v>133</v>
      </c>
      <c r="E60" s="83">
        <v>100</v>
      </c>
      <c r="F60" s="83"/>
    </row>
    <row r="61" spans="1:6" x14ac:dyDescent="0.2">
      <c r="A61" s="48" t="s">
        <v>50</v>
      </c>
      <c r="B61" s="49" t="s">
        <v>51</v>
      </c>
      <c r="C61" s="79">
        <f t="shared" ref="C61:E63" si="3">C62</f>
        <v>133</v>
      </c>
      <c r="D61" s="79">
        <f t="shared" si="3"/>
        <v>133</v>
      </c>
      <c r="E61" s="79">
        <f t="shared" si="3"/>
        <v>100</v>
      </c>
      <c r="F61" s="80">
        <f>(E61*100)/D61</f>
        <v>75.187969924812023</v>
      </c>
    </row>
    <row r="62" spans="1:6" x14ac:dyDescent="0.2">
      <c r="A62" s="50" t="s">
        <v>58</v>
      </c>
      <c r="B62" s="51" t="s">
        <v>59</v>
      </c>
      <c r="C62" s="81">
        <f t="shared" si="3"/>
        <v>133</v>
      </c>
      <c r="D62" s="81">
        <f t="shared" si="3"/>
        <v>133</v>
      </c>
      <c r="E62" s="81">
        <f t="shared" si="3"/>
        <v>100</v>
      </c>
      <c r="F62" s="80">
        <f>(E62*100)/D62</f>
        <v>75.187969924812023</v>
      </c>
    </row>
    <row r="63" spans="1:6" x14ac:dyDescent="0.2">
      <c r="A63" s="52" t="s">
        <v>60</v>
      </c>
      <c r="B63" s="53" t="s">
        <v>61</v>
      </c>
      <c r="C63" s="82">
        <f t="shared" si="3"/>
        <v>133</v>
      </c>
      <c r="D63" s="82">
        <f t="shared" si="3"/>
        <v>133</v>
      </c>
      <c r="E63" s="82">
        <f t="shared" si="3"/>
        <v>100</v>
      </c>
      <c r="F63" s="82">
        <f>(E63*100)/D63</f>
        <v>75.187969924812023</v>
      </c>
    </row>
    <row r="64" spans="1:6" x14ac:dyDescent="0.2">
      <c r="A64" s="54" t="s">
        <v>62</v>
      </c>
      <c r="B64" s="55" t="s">
        <v>63</v>
      </c>
      <c r="C64" s="83">
        <v>133</v>
      </c>
      <c r="D64" s="83">
        <v>133</v>
      </c>
      <c r="E64" s="83">
        <v>100</v>
      </c>
      <c r="F64" s="83"/>
    </row>
    <row r="65" s="56" customFormat="1" x14ac:dyDescent="0.2"/>
    <row r="66" s="56" customFormat="1" x14ac:dyDescent="0.2"/>
    <row r="67" s="56" customFormat="1" x14ac:dyDescent="0.2"/>
    <row r="68" s="56" customFormat="1" x14ac:dyDescent="0.2"/>
    <row r="69" s="56" customFormat="1" x14ac:dyDescent="0.2"/>
    <row r="70" s="56" customFormat="1" x14ac:dyDescent="0.2"/>
    <row r="71" s="56" customFormat="1" x14ac:dyDescent="0.2"/>
    <row r="72" s="56" customFormat="1" x14ac:dyDescent="0.2"/>
    <row r="73" s="56" customFormat="1" x14ac:dyDescent="0.2"/>
    <row r="74" s="56" customFormat="1" x14ac:dyDescent="0.2"/>
    <row r="75" s="56" customFormat="1" x14ac:dyDescent="0.2"/>
    <row r="76" s="56" customFormat="1" x14ac:dyDescent="0.2"/>
    <row r="77" s="56" customFormat="1" x14ac:dyDescent="0.2"/>
    <row r="78" s="56" customFormat="1" x14ac:dyDescent="0.2"/>
    <row r="79" s="56" customFormat="1" x14ac:dyDescent="0.2"/>
    <row r="80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x14ac:dyDescent="0.2">
      <c r="A1205" s="56"/>
      <c r="B1205" s="56"/>
      <c r="C1205" s="56"/>
    </row>
    <row r="1206" spans="1:3" x14ac:dyDescent="0.2">
      <c r="A1206" s="56"/>
      <c r="B1206" s="56"/>
      <c r="C1206" s="56"/>
    </row>
    <row r="1207" spans="1:3" x14ac:dyDescent="0.2">
      <c r="A1207" s="56"/>
      <c r="B1207" s="56"/>
      <c r="C1207" s="56"/>
    </row>
    <row r="1208" spans="1:3" x14ac:dyDescent="0.2">
      <c r="A1208" s="56"/>
      <c r="B1208" s="56"/>
      <c r="C1208" s="56"/>
    </row>
    <row r="1209" spans="1:3" x14ac:dyDescent="0.2">
      <c r="A1209" s="56"/>
      <c r="B1209" s="56"/>
      <c r="C1209" s="56"/>
    </row>
    <row r="1210" spans="1:3" x14ac:dyDescent="0.2">
      <c r="A1210" s="56"/>
      <c r="B1210" s="56"/>
      <c r="C1210" s="56"/>
    </row>
    <row r="1211" spans="1:3" x14ac:dyDescent="0.2">
      <c r="A1211" s="56"/>
      <c r="B1211" s="56"/>
      <c r="C1211" s="56"/>
    </row>
    <row r="1212" spans="1:3" x14ac:dyDescent="0.2">
      <c r="A1212" s="56"/>
      <c r="B1212" s="56"/>
      <c r="C1212" s="56"/>
    </row>
    <row r="1213" spans="1:3" x14ac:dyDescent="0.2">
      <c r="A1213" s="56"/>
      <c r="B1213" s="56"/>
      <c r="C1213" s="56"/>
    </row>
    <row r="1214" spans="1:3" x14ac:dyDescent="0.2">
      <c r="A1214" s="56"/>
      <c r="B1214" s="56"/>
      <c r="C1214" s="56"/>
    </row>
    <row r="1215" spans="1:3" x14ac:dyDescent="0.2">
      <c r="A1215" s="56"/>
      <c r="B1215" s="56"/>
      <c r="C1215" s="56"/>
    </row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39"/>
      <c r="B1242" s="39"/>
      <c r="C1242" s="39"/>
    </row>
    <row r="1243" spans="1:3" x14ac:dyDescent="0.2">
      <c r="A1243" s="39"/>
      <c r="B1243" s="39"/>
      <c r="C1243" s="39"/>
    </row>
    <row r="1244" spans="1:3" x14ac:dyDescent="0.2">
      <c r="A1244" s="39"/>
      <c r="B1244" s="39"/>
      <c r="C1244" s="39"/>
    </row>
    <row r="1245" spans="1:3" x14ac:dyDescent="0.2">
      <c r="A1245" s="39"/>
      <c r="B1245" s="39"/>
      <c r="C1245" s="39"/>
    </row>
    <row r="1246" spans="1:3" x14ac:dyDescent="0.2">
      <c r="A1246" s="39"/>
      <c r="B1246" s="39"/>
      <c r="C1246" s="39"/>
    </row>
    <row r="1247" spans="1:3" x14ac:dyDescent="0.2">
      <c r="A1247" s="39"/>
      <c r="B1247" s="39"/>
      <c r="C1247" s="39"/>
    </row>
    <row r="1248" spans="1:3" x14ac:dyDescent="0.2">
      <c r="A1248" s="39"/>
      <c r="B1248" s="39"/>
      <c r="C1248" s="39"/>
    </row>
    <row r="1249" s="39" customFormat="1" x14ac:dyDescent="0.2"/>
    <row r="1250" s="39" customFormat="1" x14ac:dyDescent="0.2"/>
    <row r="1251" s="39" customFormat="1" x14ac:dyDescent="0.2"/>
    <row r="1252" s="39" customFormat="1" x14ac:dyDescent="0.2"/>
    <row r="1253" s="39" customFormat="1" x14ac:dyDescent="0.2"/>
    <row r="1254" s="39" customFormat="1" x14ac:dyDescent="0.2"/>
    <row r="1255" s="39" customFormat="1" x14ac:dyDescent="0.2"/>
    <row r="1256" s="39" customFormat="1" x14ac:dyDescent="0.2"/>
    <row r="1257" s="39" customFormat="1" x14ac:dyDescent="0.2"/>
    <row r="1258" s="39" customFormat="1" x14ac:dyDescent="0.2"/>
    <row r="1259" s="39" customFormat="1" x14ac:dyDescent="0.2"/>
    <row r="1260" s="39" customFormat="1" x14ac:dyDescent="0.2"/>
    <row r="1261" s="39" customFormat="1" x14ac:dyDescent="0.2"/>
    <row r="1262" s="39" customFormat="1" x14ac:dyDescent="0.2"/>
    <row r="1263" s="39" customFormat="1" x14ac:dyDescent="0.2"/>
    <row r="1264" s="39" customFormat="1" x14ac:dyDescent="0.2"/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 Hamš</cp:lastModifiedBy>
  <cp:lastPrinted>2023-07-24T12:33:14Z</cp:lastPrinted>
  <dcterms:created xsi:type="dcterms:W3CDTF">2022-08-12T12:51:27Z</dcterms:created>
  <dcterms:modified xsi:type="dcterms:W3CDTF">2025-03-24T10:42:54Z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