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mberek\Desktop\"/>
    </mc:Choice>
  </mc:AlternateContent>
  <xr:revisionPtr revIDLastSave="0" documentId="8_{FF645276-DFE0-4941-82F0-56FEA617372E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rashoda'!$B$1:$L$87</definedName>
    <definedName name="_xlnm.Print_Area" localSheetId="6">'Posebni dio'!$A$1:$F$195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5" l="1"/>
  <c r="E118" i="15"/>
  <c r="E96" i="15"/>
  <c r="E97" i="15"/>
  <c r="E13" i="15"/>
  <c r="E33" i="15"/>
  <c r="E98" i="15" l="1"/>
  <c r="D98" i="15"/>
  <c r="C98" i="15"/>
  <c r="G12" i="1" l="1"/>
  <c r="H12" i="1"/>
  <c r="I12" i="1"/>
  <c r="J12" i="1"/>
  <c r="L12" i="1" s="1"/>
  <c r="G15" i="1"/>
  <c r="H15" i="1"/>
  <c r="I15" i="1"/>
  <c r="J15" i="1"/>
  <c r="I16" i="1"/>
  <c r="J16" i="1" l="1"/>
  <c r="K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L16" i="1" l="1"/>
  <c r="K26" i="1"/>
  <c r="H27" i="1"/>
  <c r="L23" i="1"/>
  <c r="J27" i="1"/>
  <c r="L27" i="1" s="1"/>
  <c r="G27" i="1"/>
  <c r="F195" i="15"/>
  <c r="F193" i="15"/>
  <c r="E193" i="15"/>
  <c r="E192" i="15" s="1"/>
  <c r="F191" i="15" s="1"/>
  <c r="D193" i="15"/>
  <c r="D192" i="15" s="1"/>
  <c r="D191" i="15" s="1"/>
  <c r="C193" i="15"/>
  <c r="C192" i="15"/>
  <c r="C191" i="15"/>
  <c r="F189" i="15"/>
  <c r="E189" i="15"/>
  <c r="D189" i="15"/>
  <c r="D188" i="15" s="1"/>
  <c r="C189" i="15"/>
  <c r="F188" i="15"/>
  <c r="E188" i="15"/>
  <c r="C188" i="15"/>
  <c r="F185" i="15"/>
  <c r="E185" i="15"/>
  <c r="D185" i="15"/>
  <c r="C185" i="15"/>
  <c r="F183" i="15"/>
  <c r="E183" i="15"/>
  <c r="D183" i="15"/>
  <c r="C183" i="15"/>
  <c r="F180" i="15"/>
  <c r="E180" i="15"/>
  <c r="D180" i="15"/>
  <c r="C180" i="15"/>
  <c r="F177" i="15"/>
  <c r="E177" i="15"/>
  <c r="F176" i="15" s="1"/>
  <c r="D177" i="15"/>
  <c r="D176" i="15" s="1"/>
  <c r="D175" i="15" s="1"/>
  <c r="C177" i="15"/>
  <c r="C176" i="15" s="1"/>
  <c r="C175" i="15" s="1"/>
  <c r="F173" i="15"/>
  <c r="F171" i="15"/>
  <c r="E171" i="15"/>
  <c r="F170" i="15" s="1"/>
  <c r="D171" i="15"/>
  <c r="D170" i="15" s="1"/>
  <c r="D169" i="15" s="1"/>
  <c r="C171" i="15"/>
  <c r="C170" i="15"/>
  <c r="C169" i="15" s="1"/>
  <c r="F167" i="15"/>
  <c r="E167" i="15"/>
  <c r="F166" i="15" s="1"/>
  <c r="D167" i="15"/>
  <c r="D166" i="15" s="1"/>
  <c r="D165" i="15" s="1"/>
  <c r="D9" i="15" s="1"/>
  <c r="C167" i="15"/>
  <c r="C166" i="15"/>
  <c r="C165" i="15" s="1"/>
  <c r="C9" i="15" s="1"/>
  <c r="F164" i="15"/>
  <c r="F162" i="15"/>
  <c r="E162" i="15"/>
  <c r="E161" i="15" s="1"/>
  <c r="D162" i="15"/>
  <c r="C162" i="15"/>
  <c r="F161" i="15"/>
  <c r="D161" i="15"/>
  <c r="D160" i="15" s="1"/>
  <c r="C161" i="15"/>
  <c r="C160" i="15"/>
  <c r="F158" i="15"/>
  <c r="E158" i="15"/>
  <c r="E157" i="15" s="1"/>
  <c r="D158" i="15"/>
  <c r="C158" i="15"/>
  <c r="F157" i="15"/>
  <c r="D157" i="15"/>
  <c r="C157" i="15"/>
  <c r="F153" i="15"/>
  <c r="E153" i="15"/>
  <c r="D153" i="15"/>
  <c r="C153" i="15"/>
  <c r="F151" i="15"/>
  <c r="E151" i="15"/>
  <c r="D151" i="15"/>
  <c r="C151" i="15"/>
  <c r="F149" i="15"/>
  <c r="E149" i="15"/>
  <c r="D149" i="15"/>
  <c r="C149" i="15"/>
  <c r="F146" i="15"/>
  <c r="E146" i="15"/>
  <c r="E145" i="15" s="1"/>
  <c r="D146" i="15"/>
  <c r="D145" i="15" s="1"/>
  <c r="D144" i="15" s="1"/>
  <c r="C146" i="15"/>
  <c r="C145" i="15" s="1"/>
  <c r="C144" i="15" s="1"/>
  <c r="F145" i="15"/>
  <c r="F142" i="15"/>
  <c r="F140" i="15"/>
  <c r="E140" i="15"/>
  <c r="F139" i="15" s="1"/>
  <c r="D140" i="15"/>
  <c r="D139" i="15" s="1"/>
  <c r="D138" i="15" s="1"/>
  <c r="C140" i="15"/>
  <c r="C139" i="15" s="1"/>
  <c r="C138" i="15" s="1"/>
  <c r="F136" i="15"/>
  <c r="E136" i="15"/>
  <c r="F135" i="15" s="1"/>
  <c r="D136" i="15"/>
  <c r="D135" i="15" s="1"/>
  <c r="D134" i="15" s="1"/>
  <c r="C136" i="15"/>
  <c r="C135" i="15" s="1"/>
  <c r="C134" i="15" s="1"/>
  <c r="F131" i="15"/>
  <c r="E131" i="15"/>
  <c r="D131" i="15"/>
  <c r="C131" i="15"/>
  <c r="F129" i="15"/>
  <c r="E129" i="15"/>
  <c r="D129" i="15"/>
  <c r="C129" i="15"/>
  <c r="F126" i="15"/>
  <c r="E126" i="15"/>
  <c r="D126" i="15"/>
  <c r="C126" i="15"/>
  <c r="F122" i="15"/>
  <c r="E122" i="15"/>
  <c r="F121" i="15" s="1"/>
  <c r="D122" i="15"/>
  <c r="D121" i="15" s="1"/>
  <c r="D120" i="15" s="1"/>
  <c r="C122" i="15"/>
  <c r="C121" i="15" s="1"/>
  <c r="C120" i="15" s="1"/>
  <c r="C10" i="15" s="1"/>
  <c r="F119" i="15"/>
  <c r="F117" i="15"/>
  <c r="E117" i="15"/>
  <c r="F116" i="15" s="1"/>
  <c r="D117" i="15"/>
  <c r="D116" i="15" s="1"/>
  <c r="D115" i="15" s="1"/>
  <c r="C117" i="15"/>
  <c r="C116" i="15" s="1"/>
  <c r="C115" i="15" s="1"/>
  <c r="F112" i="15"/>
  <c r="E112" i="15"/>
  <c r="F111" i="15" s="1"/>
  <c r="D112" i="15"/>
  <c r="D111" i="15" s="1"/>
  <c r="D110" i="15" s="1"/>
  <c r="C112" i="15"/>
  <c r="C111" i="15" s="1"/>
  <c r="C110" i="15" s="1"/>
  <c r="F108" i="15"/>
  <c r="E108" i="15"/>
  <c r="D108" i="15"/>
  <c r="C108" i="15"/>
  <c r="F105" i="15"/>
  <c r="E105" i="15"/>
  <c r="D105" i="15"/>
  <c r="C105" i="15"/>
  <c r="F101" i="15"/>
  <c r="E101" i="15"/>
  <c r="D101" i="15"/>
  <c r="C101" i="15"/>
  <c r="C100" i="15" s="1"/>
  <c r="C99" i="15" s="1"/>
  <c r="C8" i="15" s="1"/>
  <c r="F100" i="15"/>
  <c r="E100" i="15"/>
  <c r="F99" i="15" s="1"/>
  <c r="D100" i="15"/>
  <c r="D99" i="15" s="1"/>
  <c r="D8" i="15" s="1"/>
  <c r="F98" i="15"/>
  <c r="F95" i="15"/>
  <c r="E95" i="15"/>
  <c r="E94" i="15" s="1"/>
  <c r="E93" i="15" s="1"/>
  <c r="D95" i="15"/>
  <c r="D94" i="15" s="1"/>
  <c r="D93" i="15" s="1"/>
  <c r="C95" i="15"/>
  <c r="C94" i="15" s="1"/>
  <c r="C93" i="15" s="1"/>
  <c r="F91" i="15"/>
  <c r="E91" i="15"/>
  <c r="D91" i="15"/>
  <c r="C91" i="15"/>
  <c r="C86" i="15" s="1"/>
  <c r="C85" i="15" s="1"/>
  <c r="F87" i="15"/>
  <c r="E87" i="15"/>
  <c r="F86" i="15" s="1"/>
  <c r="D87" i="15"/>
  <c r="D86" i="15" s="1"/>
  <c r="D85" i="15" s="1"/>
  <c r="C87" i="15"/>
  <c r="F83" i="15"/>
  <c r="E83" i="15"/>
  <c r="E82" i="15" s="1"/>
  <c r="D83" i="15"/>
  <c r="D82" i="15" s="1"/>
  <c r="C83" i="15"/>
  <c r="C82" i="15"/>
  <c r="F80" i="15"/>
  <c r="E80" i="15"/>
  <c r="D80" i="15"/>
  <c r="C80" i="15"/>
  <c r="C77" i="15" s="1"/>
  <c r="F78" i="15"/>
  <c r="E78" i="15"/>
  <c r="F77" i="15" s="1"/>
  <c r="D78" i="15"/>
  <c r="D77" i="15" s="1"/>
  <c r="C78" i="15"/>
  <c r="F70" i="15"/>
  <c r="E70" i="15"/>
  <c r="D70" i="15"/>
  <c r="C70" i="15"/>
  <c r="F68" i="15"/>
  <c r="E68" i="15"/>
  <c r="D68" i="15"/>
  <c r="C68" i="15"/>
  <c r="F58" i="15"/>
  <c r="E58" i="15"/>
  <c r="D58" i="15"/>
  <c r="C58" i="15"/>
  <c r="F52" i="15"/>
  <c r="E52" i="15"/>
  <c r="D52" i="15"/>
  <c r="C52" i="15"/>
  <c r="C46" i="15" s="1"/>
  <c r="F47" i="15"/>
  <c r="E47" i="15"/>
  <c r="F46" i="15" s="1"/>
  <c r="D47" i="15"/>
  <c r="D46" i="15" s="1"/>
  <c r="C47" i="15"/>
  <c r="F44" i="15"/>
  <c r="E44" i="15"/>
  <c r="D44" i="15"/>
  <c r="C44" i="15"/>
  <c r="F42" i="15"/>
  <c r="E42" i="15"/>
  <c r="E37" i="15" s="1"/>
  <c r="D42" i="15"/>
  <c r="C42" i="15"/>
  <c r="F38" i="15"/>
  <c r="E38" i="15"/>
  <c r="D38" i="15"/>
  <c r="C38" i="15"/>
  <c r="F37" i="15"/>
  <c r="D37" i="15"/>
  <c r="C37" i="15"/>
  <c r="C36" i="15" s="1"/>
  <c r="F34" i="15"/>
  <c r="F32" i="15"/>
  <c r="E32" i="15"/>
  <c r="D32" i="15"/>
  <c r="D31" i="15" s="1"/>
  <c r="D30" i="15" s="1"/>
  <c r="C32" i="15"/>
  <c r="C31" i="15" s="1"/>
  <c r="C30" i="15" s="1"/>
  <c r="F28" i="15"/>
  <c r="E28" i="15"/>
  <c r="F27" i="15" s="1"/>
  <c r="D28" i="15"/>
  <c r="D27" i="15" s="1"/>
  <c r="C28" i="15"/>
  <c r="C27" i="15" s="1"/>
  <c r="F25" i="15"/>
  <c r="E25" i="15"/>
  <c r="D25" i="15"/>
  <c r="C25" i="15"/>
  <c r="F19" i="15"/>
  <c r="E19" i="15"/>
  <c r="E14" i="15" s="1"/>
  <c r="D19" i="15"/>
  <c r="C19" i="15"/>
  <c r="F17" i="15"/>
  <c r="E17" i="15"/>
  <c r="D17" i="15"/>
  <c r="C17" i="15"/>
  <c r="F15" i="15"/>
  <c r="E15" i="15"/>
  <c r="F14" i="15" s="1"/>
  <c r="D15" i="15"/>
  <c r="C15" i="15"/>
  <c r="D14" i="15"/>
  <c r="C14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3" i="5"/>
  <c r="G23" i="5"/>
  <c r="H22" i="5"/>
  <c r="G22" i="5"/>
  <c r="F22" i="5"/>
  <c r="E22" i="5"/>
  <c r="D22" i="5"/>
  <c r="C22" i="5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F11" i="5"/>
  <c r="H11" i="5" s="1"/>
  <c r="E11" i="5"/>
  <c r="D11" i="5"/>
  <c r="C11" i="5"/>
  <c r="H10" i="5"/>
  <c r="G10" i="5"/>
  <c r="H9" i="5"/>
  <c r="F9" i="5"/>
  <c r="G9" i="5" s="1"/>
  <c r="E9" i="5"/>
  <c r="D9" i="5"/>
  <c r="C9" i="5"/>
  <c r="H8" i="5"/>
  <c r="G8" i="5"/>
  <c r="F7" i="5"/>
  <c r="F6" i="5" s="1"/>
  <c r="H6" i="5" s="1"/>
  <c r="E7" i="5"/>
  <c r="D7" i="5"/>
  <c r="C7" i="5"/>
  <c r="E6" i="5"/>
  <c r="D6" i="5"/>
  <c r="L86" i="3"/>
  <c r="K86" i="3"/>
  <c r="L85" i="3"/>
  <c r="K85" i="3"/>
  <c r="J85" i="3"/>
  <c r="I85" i="3"/>
  <c r="H85" i="3"/>
  <c r="G85" i="3"/>
  <c r="L84" i="3"/>
  <c r="K84" i="3"/>
  <c r="L83" i="3"/>
  <c r="K83" i="3"/>
  <c r="L82" i="3"/>
  <c r="K82" i="3"/>
  <c r="L81" i="3"/>
  <c r="K81" i="3"/>
  <c r="J81" i="3"/>
  <c r="I81" i="3"/>
  <c r="H81" i="3"/>
  <c r="G81" i="3"/>
  <c r="L80" i="3"/>
  <c r="K80" i="3"/>
  <c r="J80" i="3"/>
  <c r="I80" i="3"/>
  <c r="H80" i="3"/>
  <c r="G80" i="3"/>
  <c r="L79" i="3"/>
  <c r="K79" i="3"/>
  <c r="J79" i="3"/>
  <c r="I79" i="3"/>
  <c r="H79" i="3"/>
  <c r="G79" i="3"/>
  <c r="L78" i="3"/>
  <c r="K78" i="3"/>
  <c r="L77" i="3"/>
  <c r="K77" i="3"/>
  <c r="J77" i="3"/>
  <c r="I77" i="3"/>
  <c r="H77" i="3"/>
  <c r="G77" i="3"/>
  <c r="L76" i="3"/>
  <c r="K76" i="3"/>
  <c r="J76" i="3"/>
  <c r="I76" i="3"/>
  <c r="H76" i="3"/>
  <c r="G76" i="3"/>
  <c r="L75" i="3"/>
  <c r="K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L68" i="3"/>
  <c r="K68" i="3"/>
  <c r="L67" i="3"/>
  <c r="K67" i="3"/>
  <c r="L66" i="3"/>
  <c r="K66" i="3"/>
  <c r="L65" i="3"/>
  <c r="K65" i="3"/>
  <c r="L64" i="3"/>
  <c r="K64" i="3"/>
  <c r="J64" i="3"/>
  <c r="I64" i="3"/>
  <c r="H64" i="3"/>
  <c r="G64" i="3"/>
  <c r="L63" i="3"/>
  <c r="K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J52" i="3"/>
  <c r="I52" i="3"/>
  <c r="H52" i="3"/>
  <c r="G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L32" i="3"/>
  <c r="K32" i="3"/>
  <c r="L31" i="3"/>
  <c r="K31" i="3"/>
  <c r="J31" i="3"/>
  <c r="I31" i="3"/>
  <c r="H31" i="3"/>
  <c r="G31" i="3"/>
  <c r="L30" i="3"/>
  <c r="K30" i="3"/>
  <c r="J30" i="3"/>
  <c r="I30" i="3"/>
  <c r="H30" i="3"/>
  <c r="G30" i="3"/>
  <c r="L29" i="3"/>
  <c r="K29" i="3"/>
  <c r="J29" i="3"/>
  <c r="I29" i="3"/>
  <c r="H29" i="3"/>
  <c r="G29" i="3"/>
  <c r="L28" i="3"/>
  <c r="K28" i="3"/>
  <c r="J28" i="3"/>
  <c r="I28" i="3"/>
  <c r="H28" i="3"/>
  <c r="G28" i="3"/>
  <c r="L23" i="3"/>
  <c r="K23" i="3"/>
  <c r="L22" i="3"/>
  <c r="K22" i="3"/>
  <c r="J21" i="3"/>
  <c r="L21" i="3" s="1"/>
  <c r="I21" i="3"/>
  <c r="H21" i="3"/>
  <c r="G21" i="3"/>
  <c r="I20" i="3"/>
  <c r="H20" i="3"/>
  <c r="L19" i="3"/>
  <c r="K19" i="3"/>
  <c r="L18" i="3"/>
  <c r="K18" i="3"/>
  <c r="J18" i="3"/>
  <c r="I18" i="3"/>
  <c r="H18" i="3"/>
  <c r="G18" i="3"/>
  <c r="L17" i="3"/>
  <c r="K17" i="3"/>
  <c r="J16" i="3"/>
  <c r="L16" i="3" s="1"/>
  <c r="I16" i="3"/>
  <c r="H16" i="3"/>
  <c r="G16" i="3"/>
  <c r="G15" i="3" s="1"/>
  <c r="I15" i="3"/>
  <c r="H15" i="3"/>
  <c r="L14" i="3"/>
  <c r="K14" i="3"/>
  <c r="J13" i="3"/>
  <c r="L13" i="3" s="1"/>
  <c r="I13" i="3"/>
  <c r="H13" i="3"/>
  <c r="G13" i="3"/>
  <c r="I12" i="3"/>
  <c r="H12" i="3"/>
  <c r="G12" i="3"/>
  <c r="I11" i="3"/>
  <c r="H11" i="3"/>
  <c r="I10" i="3"/>
  <c r="H10" i="3"/>
  <c r="F94" i="15" l="1"/>
  <c r="G11" i="5"/>
  <c r="J20" i="3"/>
  <c r="L20" i="3" s="1"/>
  <c r="F192" i="15"/>
  <c r="D36" i="15"/>
  <c r="D10" i="15"/>
  <c r="F144" i="15"/>
  <c r="E144" i="15"/>
  <c r="F93" i="15"/>
  <c r="C13" i="15"/>
  <c r="C7" i="15" s="1"/>
  <c r="F13" i="15"/>
  <c r="F36" i="15"/>
  <c r="D13" i="15"/>
  <c r="F160" i="15"/>
  <c r="E160" i="15"/>
  <c r="F31" i="15"/>
  <c r="E46" i="15"/>
  <c r="E36" i="15" s="1"/>
  <c r="E77" i="15"/>
  <c r="E86" i="15"/>
  <c r="E166" i="15"/>
  <c r="E170" i="15"/>
  <c r="F82" i="15"/>
  <c r="E99" i="15"/>
  <c r="E111" i="15"/>
  <c r="E116" i="15"/>
  <c r="E176" i="15"/>
  <c r="E27" i="15"/>
  <c r="E121" i="15"/>
  <c r="E135" i="15"/>
  <c r="E139" i="15"/>
  <c r="E191" i="15"/>
  <c r="E31" i="15"/>
  <c r="H7" i="5"/>
  <c r="K21" i="3"/>
  <c r="J15" i="3"/>
  <c r="L15" i="3" s="1"/>
  <c r="J12" i="3"/>
  <c r="K12" i="3" s="1"/>
  <c r="K13" i="3"/>
  <c r="K27" i="1"/>
  <c r="C6" i="5"/>
  <c r="G6" i="5" s="1"/>
  <c r="G7" i="5"/>
  <c r="G20" i="3"/>
  <c r="K16" i="3"/>
  <c r="K20" i="3" l="1"/>
  <c r="E110" i="15"/>
  <c r="F110" i="15"/>
  <c r="D7" i="15"/>
  <c r="F165" i="15"/>
  <c r="E165" i="15"/>
  <c r="E9" i="15" s="1"/>
  <c r="F138" i="15"/>
  <c r="E138" i="15"/>
  <c r="E120" i="15"/>
  <c r="F120" i="15"/>
  <c r="E175" i="15"/>
  <c r="F175" i="15"/>
  <c r="E115" i="15"/>
  <c r="F115" i="15"/>
  <c r="F85" i="15"/>
  <c r="E85" i="15"/>
  <c r="F7" i="15" s="1"/>
  <c r="F134" i="15"/>
  <c r="E134" i="15"/>
  <c r="E8" i="15"/>
  <c r="F8" i="15" s="1"/>
  <c r="F169" i="15"/>
  <c r="E169" i="15"/>
  <c r="F30" i="15"/>
  <c r="E30" i="15"/>
  <c r="K15" i="3"/>
  <c r="J11" i="3"/>
  <c r="J10" i="3" s="1"/>
  <c r="L12" i="3"/>
  <c r="G11" i="3"/>
  <c r="F9" i="15" l="1"/>
  <c r="K11" i="3"/>
  <c r="E10" i="15"/>
  <c r="F10" i="15" s="1"/>
  <c r="L11" i="3"/>
  <c r="L10" i="3"/>
  <c r="G10" i="3"/>
  <c r="K10" i="3" l="1"/>
</calcChain>
</file>

<file path=xl/sharedStrings.xml><?xml version="1.0" encoding="utf-8"?>
<sst xmlns="http://schemas.openxmlformats.org/spreadsheetml/2006/main" count="664" uniqueCount="222">
  <si>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</si>
  <si>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</si>
  <si>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</si>
  <si>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</si>
  <si>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</si>
  <si>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</si>
  <si>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</si>
  <si>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</si>
  <si>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</si>
  <si>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</si>
  <si>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</si>
  <si>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</si>
  <si>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</si>
  <si>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</si>
  <si>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</si>
  <si>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</si>
  <si>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</si>
  <si>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</si>
  <si>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</si>
  <si>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</si>
  <si>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</si>
  <si>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</si>
  <si>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</si>
  <si>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</si>
  <si>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</si>
  <si>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</si>
  <si>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</si>
  <si>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</si>
  <si>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</si>
  <si>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</si>
  <si>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</si>
  <si>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</si>
  <si>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</si>
  <si>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</si>
  <si>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</si>
  <si>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</si>
  <si>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</si>
  <si>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</si>
  <si>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</si>
  <si>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</si>
  <si>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</si>
  <si>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</si>
  <si>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</si>
  <si>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</si>
  <si>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</si>
  <si>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</si>
  <si>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</si>
  <si>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</si>
  <si>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</si>
  <si>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</si>
  <si>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</si>
  <si>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</si>
  <si>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</si>
  <si>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</si>
  <si>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632</t>
  </si>
  <si>
    <t>POMOĆI OD MEĐUN.ORG,INSTIT. I TIJELA EU</t>
  </si>
  <si>
    <t>6323</t>
  </si>
  <si>
    <t>TEKUĆE POMOĆI OD INSIT. I TIJELA EU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</si>
  <si>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</si>
  <si>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</si>
  <si>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</si>
  <si>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</si>
  <si>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</si>
  <si>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</si>
  <si>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663</t>
  </si>
  <si>
    <t>Donacije od pravnih i fizičkih osoba izvan općeg proračuna i povrat donacija po protestiranim jamstvima</t>
  </si>
  <si>
    <t>6631</t>
  </si>
  <si>
    <t>Tekuće donacije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</si>
  <si>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</si>
  <si>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</si>
  <si>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</si>
  <si>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</si>
  <si>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</si>
  <si>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</si>
  <si>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</si>
  <si>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</si>
  <si>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</si>
  <si>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</si>
  <si>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</si>
  <si>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</si>
  <si>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</si>
  <si>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</si>
  <si>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</si>
  <si>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</si>
  <si>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3112</t>
  </si>
  <si>
    <t>Plaće u naravi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</si>
  <si>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</si>
  <si>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</si>
  <si>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</si>
  <si>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</si>
  <si>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</si>
  <si>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</si>
  <si>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</si>
  <si>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</si>
  <si>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</si>
  <si>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</si>
  <si>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</si>
  <si>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</si>
  <si>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</si>
  <si>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</si>
  <si>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</si>
  <si>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</si>
  <si>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</si>
  <si>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</si>
  <si>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</si>
  <si>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</si>
  <si>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</si>
  <si>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</si>
  <si>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</si>
  <si>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</si>
  <si>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</si>
  <si>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</si>
  <si>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</si>
  <si>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</si>
  <si>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</si>
  <si>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</si>
  <si>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</si>
  <si>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</si>
  <si>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</si>
  <si>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</si>
  <si>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</si>
  <si>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</si>
  <si>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</si>
  <si>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</si>
  <si>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</si>
  <si>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</si>
  <si>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</si>
  <si>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</si>
  <si>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</si>
  <si>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</si>
  <si>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</si>
  <si>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</si>
  <si>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</si>
  <si>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</si>
  <si>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</si>
  <si>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</si>
  <si>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</si>
  <si>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</si>
  <si>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</si>
  <si>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</si>
  <si>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</si>
  <si>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</si>
  <si>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</si>
  <si>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</si>
  <si>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</si>
  <si>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</si>
  <si>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</si>
  <si>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</si>
  <si>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</si>
  <si>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</si>
  <si>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</si>
  <si>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</si>
  <si>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</si>
  <si>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</si>
  <si>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</si>
  <si>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</si>
  <si>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</si>
  <si>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</si>
  <si>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</si>
  <si>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</si>
  <si>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</si>
  <si>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</si>
  <si>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</si>
  <si>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</si>
  <si>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</si>
  <si>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</si>
  <si>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</si>
  <si>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</si>
  <si>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37</t>
  </si>
  <si>
    <t>NAKNADE GRAĐANIMA I KUĆANSTVIMA NA TEMELJU OSIGURA</t>
  </si>
  <si>
    <t>372</t>
  </si>
  <si>
    <t>OSTALE NAKNADE GRAĐANIMA I KUĆANSTVIMA IZ PRORAČUN</t>
  </si>
  <si>
    <t>3721</t>
  </si>
  <si>
    <t>NAKNADE GRAĐANIMA I KUĆANSTVIMA U NOVCU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</si>
  <si>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</si>
  <si>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</si>
  <si>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</si>
  <si>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</si>
  <si>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</si>
  <si>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</si>
  <si>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</si>
  <si>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</si>
  <si>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</si>
  <si>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</si>
  <si>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</si>
  <si>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</si>
  <si>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</si>
  <si>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</si>
  <si>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</si>
  <si>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</si>
  <si>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</si>
  <si>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</si>
  <si>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</si>
  <si>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</si>
  <si>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5 Pomoći</t>
  </si>
  <si>
    <t>51 Pomoći EU</t>
  </si>
  <si>
    <t>6 Donacije</t>
  </si>
  <si>
    <t>61 Donacije</t>
  </si>
  <si>
    <t>3 Javni red i sigurnost</t>
  </si>
  <si>
    <t>0330 Sudovi</t>
  </si>
  <si>
    <t>109 Ministarstvo pravosuđa, uprave i digitalne transofrmacije</t>
  </si>
  <si>
    <t>40 Državno odvjetništvo Republike Hrvatske</t>
  </si>
  <si>
    <t>3365 DRŽAVNO ODVJETNIŠTVO Republike Hrvatske</t>
  </si>
  <si>
    <t>2812 Djelovanje državnih odvjetništava</t>
  </si>
  <si>
    <t>11</t>
  </si>
  <si>
    <t>51</t>
  </si>
  <si>
    <t>61</t>
  </si>
  <si>
    <t>A629262</t>
  </si>
  <si>
    <t>Suradnja Republike Hrvatske i EUROJUSTa</t>
  </si>
  <si>
    <t>TEKUĆI PLAN  2025.*</t>
  </si>
  <si>
    <t>IZVRŠENJE 1.-6.2025.*</t>
  </si>
  <si>
    <t xml:space="preserve">INDEKS**
</t>
  </si>
  <si>
    <t>Opći prihodi i primici</t>
  </si>
  <si>
    <t>A634000</t>
  </si>
  <si>
    <t>Progon počinitelja kaznenih djela, zaštita imovine RH i podnošenje pravnih sredstava za zaštitu zakonitosti</t>
  </si>
  <si>
    <t>Vlastiti prihodi</t>
  </si>
  <si>
    <t>Donacije</t>
  </si>
  <si>
    <t>A634002</t>
  </si>
  <si>
    <t>Međunarodna suradnja državnih odvjetništava</t>
  </si>
  <si>
    <t>Pomoći EU</t>
  </si>
  <si>
    <t>A634013</t>
  </si>
  <si>
    <t>Zastupanje Republike Hrvatske u inozemstvu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</si>
</sst>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workbookViewId="0">
      <selection activeCell="J11" sqref="J1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4" t="s">
        <v>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6" t="s">
        <v>31</v>
      </c>
      <c r="C7" s="106"/>
      <c r="D7" s="106"/>
      <c r="E7" s="106"/>
      <c r="F7" s="106"/>
      <c r="G7" s="5"/>
      <c r="H7" s="6"/>
      <c r="I7" s="6"/>
      <c r="J7" s="6"/>
      <c r="K7" s="22"/>
      <c r="L7" s="22"/>
    </row>
    <row r="8" spans="2:13" ht="25.5" x14ac:dyDescent="0.25">
      <c r="B8" s="103" t="s">
        <v>3</v>
      </c>
      <c r="C8" s="103"/>
      <c r="D8" s="103"/>
      <c r="E8" s="103"/>
      <c r="F8" s="10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4">
        <v>1</v>
      </c>
      <c r="C9" s="104"/>
      <c r="D9" s="104"/>
      <c r="E9" s="104"/>
      <c r="F9" s="10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01"/>
      <c r="G10" s="84">
        <v>2967092.06</v>
      </c>
      <c r="H10" s="85">
        <v>14166780</v>
      </c>
      <c r="I10" s="85">
        <v>14166780</v>
      </c>
      <c r="J10" s="85">
        <v>5328265.08</v>
      </c>
      <c r="K10" s="85"/>
      <c r="L10" s="85"/>
    </row>
    <row r="11" spans="2:13" x14ac:dyDescent="0.25">
      <c r="B11" s="102" t="s">
        <v>7</v>
      </c>
      <c r="C11" s="101"/>
      <c r="D11" s="101"/>
      <c r="E11" s="101"/>
      <c r="F11" s="101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6" t="s">
        <v>0</v>
      </c>
      <c r="C12" s="97"/>
      <c r="D12" s="97"/>
      <c r="E12" s="97"/>
      <c r="F12" s="98"/>
      <c r="G12" s="86">
        <f>G10+G11</f>
        <v>2967092.06</v>
      </c>
      <c r="H12" s="86">
        <f t="shared" ref="H12:J12" si="0">H10+H11</f>
        <v>14166780</v>
      </c>
      <c r="I12" s="86">
        <f t="shared" si="0"/>
        <v>14166780</v>
      </c>
      <c r="J12" s="86">
        <f t="shared" si="0"/>
        <v>5328265.08</v>
      </c>
      <c r="K12" s="87">
        <f>J12/G12*100</f>
        <v>179.57869092878769</v>
      </c>
      <c r="L12" s="87">
        <f>J12/I12*100</f>
        <v>37.610982029790826</v>
      </c>
    </row>
    <row r="13" spans="2:13" x14ac:dyDescent="0.25">
      <c r="B13" s="112" t="s">
        <v>9</v>
      </c>
      <c r="C13" s="100"/>
      <c r="D13" s="100"/>
      <c r="E13" s="100"/>
      <c r="F13" s="100"/>
      <c r="G13" s="88">
        <v>2957660.09</v>
      </c>
      <c r="H13" s="85">
        <v>14114730</v>
      </c>
      <c r="I13" s="85">
        <v>14114730</v>
      </c>
      <c r="J13" s="85">
        <v>5313852.16</v>
      </c>
      <c r="K13" s="85"/>
      <c r="L13" s="85"/>
    </row>
    <row r="14" spans="2:13" x14ac:dyDescent="0.25">
      <c r="B14" s="102" t="s">
        <v>10</v>
      </c>
      <c r="C14" s="101"/>
      <c r="D14" s="101"/>
      <c r="E14" s="101"/>
      <c r="F14" s="101"/>
      <c r="G14" s="84">
        <v>6591.12</v>
      </c>
      <c r="H14" s="85">
        <v>52050</v>
      </c>
      <c r="I14" s="85">
        <v>52050</v>
      </c>
      <c r="J14" s="85">
        <v>15624.28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2964251.21</v>
      </c>
      <c r="H15" s="86">
        <f t="shared" ref="H15:J15" si="1">H13+H14</f>
        <v>14166780</v>
      </c>
      <c r="I15" s="86">
        <f t="shared" si="1"/>
        <v>14166780</v>
      </c>
      <c r="J15" s="86">
        <f t="shared" si="1"/>
        <v>5329476.4400000004</v>
      </c>
      <c r="K15" s="87">
        <f>J15/G15*100</f>
        <v>179.79165942551799</v>
      </c>
      <c r="L15" s="87">
        <f>J15/I15*100</f>
        <v>37.619532737855799</v>
      </c>
    </row>
    <row r="16" spans="2:13" x14ac:dyDescent="0.25">
      <c r="B16" s="111" t="s">
        <v>2</v>
      </c>
      <c r="C16" s="97"/>
      <c r="D16" s="97"/>
      <c r="E16" s="97"/>
      <c r="F16" s="97"/>
      <c r="G16" s="89">
        <f>G12-G15</f>
        <v>2840.8500000000931</v>
      </c>
      <c r="H16" s="89">
        <f t="shared" ref="H16:J16" si="2">H12-H15</f>
        <v>0</v>
      </c>
      <c r="I16" s="89">
        <f t="shared" si="2"/>
        <v>0</v>
      </c>
      <c r="J16" s="89">
        <f t="shared" si="2"/>
        <v>-1211.3600000003353</v>
      </c>
      <c r="K16" s="87">
        <f>J16/G16*100</f>
        <v>-42.640758927796099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6" t="s">
        <v>28</v>
      </c>
      <c r="C18" s="106"/>
      <c r="D18" s="106"/>
      <c r="E18" s="106"/>
      <c r="F18" s="106"/>
      <c r="G18" s="7"/>
      <c r="H18" s="7"/>
      <c r="I18" s="7"/>
      <c r="J18" s="7"/>
      <c r="K18" s="1"/>
      <c r="L18" s="1"/>
      <c r="M18" s="1"/>
    </row>
    <row r="19" spans="1:49" ht="25.5" x14ac:dyDescent="0.25">
      <c r="B19" s="103" t="s">
        <v>3</v>
      </c>
      <c r="C19" s="103"/>
      <c r="D19" s="103"/>
      <c r="E19" s="103"/>
      <c r="F19" s="10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7">
        <v>1</v>
      </c>
      <c r="C20" s="108"/>
      <c r="D20" s="108"/>
      <c r="E20" s="108"/>
      <c r="F20" s="10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9"/>
      <c r="D21" s="109"/>
      <c r="E21" s="109"/>
      <c r="F21" s="10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3" t="s">
        <v>23</v>
      </c>
      <c r="C23" s="114"/>
      <c r="D23" s="114"/>
      <c r="E23" s="114"/>
      <c r="F23" s="11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99" t="s">
        <v>5</v>
      </c>
      <c r="C24" s="100"/>
      <c r="D24" s="100"/>
      <c r="E24" s="100"/>
      <c r="F24" s="100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27</v>
      </c>
      <c r="C25" s="100"/>
      <c r="D25" s="100"/>
      <c r="E25" s="100"/>
      <c r="F25" s="100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3" t="s">
        <v>29</v>
      </c>
      <c r="C26" s="114"/>
      <c r="D26" s="114"/>
      <c r="E26" s="114"/>
      <c r="F26" s="115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30</v>
      </c>
      <c r="C27" s="110"/>
      <c r="D27" s="110"/>
      <c r="E27" s="110"/>
      <c r="F27" s="110"/>
      <c r="G27" s="93">
        <f>G16+G26</f>
        <v>2840.8500000000931</v>
      </c>
      <c r="H27" s="93">
        <f t="shared" ref="H27:J27" si="5">H16+H26</f>
        <v>0</v>
      </c>
      <c r="I27" s="93">
        <f t="shared" si="5"/>
        <v>0</v>
      </c>
      <c r="J27" s="93">
        <f t="shared" si="5"/>
        <v>-1211.3600000003353</v>
      </c>
      <c r="K27" s="92">
        <f>J27/G27*100</f>
        <v>-42.640758927796099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7"/>
  <sheetViews>
    <sheetView zoomScale="90" zoomScaleNormal="90" workbookViewId="0">
      <selection activeCell="B1" sqref="B1:L8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26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15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2967092.06</v>
      </c>
      <c r="H10" s="64">
        <f>H11</f>
        <v>14166780</v>
      </c>
      <c r="I10" s="64">
        <f>I11</f>
        <v>14166780</v>
      </c>
      <c r="J10" s="64">
        <f>J11</f>
        <v>5328265.08</v>
      </c>
      <c r="K10" s="68">
        <f t="shared" ref="K10:K23" si="0">(J10*100)/G10</f>
        <v>179.57869092878769</v>
      </c>
      <c r="L10" s="68">
        <f t="shared" ref="L10:L23" si="1">(J10*100)/I10</f>
        <v>37.610982029790819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G12+G15+G20</f>
        <v>2967092.06</v>
      </c>
      <c r="H11" s="64">
        <f>H12+H15+H20</f>
        <v>14166780</v>
      </c>
      <c r="I11" s="64">
        <f>I12+I15+I20</f>
        <v>14166780</v>
      </c>
      <c r="J11" s="64">
        <f>J12+J15+J20</f>
        <v>5328265.08</v>
      </c>
      <c r="K11" s="64">
        <f t="shared" si="0"/>
        <v>179.57869092878769</v>
      </c>
      <c r="L11" s="64">
        <f t="shared" si="1"/>
        <v>37.610982029790819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329.01</v>
      </c>
      <c r="H12" s="64">
        <f t="shared" si="2"/>
        <v>3000</v>
      </c>
      <c r="I12" s="64">
        <f t="shared" si="2"/>
        <v>3000</v>
      </c>
      <c r="J12" s="64">
        <f t="shared" si="2"/>
        <v>0</v>
      </c>
      <c r="K12" s="64">
        <f t="shared" si="0"/>
        <v>0</v>
      </c>
      <c r="L12" s="64">
        <f t="shared" si="1"/>
        <v>0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329.01</v>
      </c>
      <c r="H13" s="64">
        <f t="shared" si="2"/>
        <v>3000</v>
      </c>
      <c r="I13" s="64">
        <f t="shared" si="2"/>
        <v>3000</v>
      </c>
      <c r="J13" s="64">
        <f t="shared" si="2"/>
        <v>0</v>
      </c>
      <c r="K13" s="64">
        <f t="shared" si="0"/>
        <v>0</v>
      </c>
      <c r="L13" s="64">
        <f t="shared" si="1"/>
        <v>0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329.01</v>
      </c>
      <c r="H14" s="65">
        <v>3000</v>
      </c>
      <c r="I14" s="65">
        <v>3000</v>
      </c>
      <c r="J14" s="65">
        <v>0</v>
      </c>
      <c r="K14" s="65">
        <f t="shared" si="0"/>
        <v>0</v>
      </c>
      <c r="L14" s="65">
        <f t="shared" si="1"/>
        <v>0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G16+G18</f>
        <v>7643.5</v>
      </c>
      <c r="H15" s="64">
        <f>H16+H18</f>
        <v>21300</v>
      </c>
      <c r="I15" s="64">
        <f>I16+I18</f>
        <v>21300</v>
      </c>
      <c r="J15" s="64">
        <f>J16+J18</f>
        <v>7897.6</v>
      </c>
      <c r="K15" s="64">
        <f t="shared" si="0"/>
        <v>103.32439327533199</v>
      </c>
      <c r="L15" s="64">
        <f t="shared" si="1"/>
        <v>37.077934272300467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</f>
        <v>7643.5</v>
      </c>
      <c r="H16" s="64">
        <f>H17</f>
        <v>21300</v>
      </c>
      <c r="I16" s="64">
        <f>I17</f>
        <v>21300</v>
      </c>
      <c r="J16" s="64">
        <f>J17</f>
        <v>7897.6</v>
      </c>
      <c r="K16" s="64">
        <f t="shared" si="0"/>
        <v>103.32439327533199</v>
      </c>
      <c r="L16" s="64">
        <f t="shared" si="1"/>
        <v>37.077934272300467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7643.5</v>
      </c>
      <c r="H17" s="65">
        <v>21300</v>
      </c>
      <c r="I17" s="65">
        <v>21300</v>
      </c>
      <c r="J17" s="65">
        <v>7897.6</v>
      </c>
      <c r="K17" s="65">
        <f t="shared" si="0"/>
        <v>103.32439327533199</v>
      </c>
      <c r="L17" s="65">
        <f t="shared" si="1"/>
        <v>37.077934272300467</v>
      </c>
    </row>
    <row r="18" spans="2:12" x14ac:dyDescent="0.25">
      <c r="B18" s="64"/>
      <c r="C18" s="64"/>
      <c r="D18" s="64" t="s">
        <v>64</v>
      </c>
      <c r="E18" s="64"/>
      <c r="F18" s="64" t="s">
        <v>65</v>
      </c>
      <c r="G18" s="64">
        <f>G19</f>
        <v>0</v>
      </c>
      <c r="H18" s="64">
        <f>H19</f>
        <v>0</v>
      </c>
      <c r="I18" s="64">
        <f>I19</f>
        <v>0</v>
      </c>
      <c r="J18" s="64">
        <f>J19</f>
        <v>0</v>
      </c>
      <c r="K18" s="64" t="e">
        <f t="shared" si="0"/>
        <v>#DIV/0!</v>
      </c>
      <c r="L18" s="64" t="e">
        <f t="shared" si="1"/>
        <v>#DIV/0!</v>
      </c>
    </row>
    <row r="19" spans="2:12" x14ac:dyDescent="0.25">
      <c r="B19" s="65"/>
      <c r="C19" s="65"/>
      <c r="D19" s="65"/>
      <c r="E19" s="65" t="s">
        <v>66</v>
      </c>
      <c r="F19" s="65" t="s">
        <v>67</v>
      </c>
      <c r="G19" s="65">
        <v>0</v>
      </c>
      <c r="H19" s="65">
        <v>0</v>
      </c>
      <c r="I19" s="65">
        <v>0</v>
      </c>
      <c r="J19" s="65">
        <v>0</v>
      </c>
      <c r="K19" s="65" t="e">
        <f t="shared" si="0"/>
        <v>#DIV/0!</v>
      </c>
      <c r="L19" s="65" t="e">
        <f t="shared" si="1"/>
        <v>#DIV/0!</v>
      </c>
    </row>
    <row r="20" spans="2:12" x14ac:dyDescent="0.25">
      <c r="B20" s="64"/>
      <c r="C20" s="64" t="s">
        <v>68</v>
      </c>
      <c r="D20" s="64"/>
      <c r="E20" s="64"/>
      <c r="F20" s="64" t="s">
        <v>69</v>
      </c>
      <c r="G20" s="64">
        <f>G21</f>
        <v>2959119.5500000003</v>
      </c>
      <c r="H20" s="64">
        <f>H21</f>
        <v>14142480</v>
      </c>
      <c r="I20" s="64">
        <f>I21</f>
        <v>14142480</v>
      </c>
      <c r="J20" s="64">
        <f>J21</f>
        <v>5320367.4800000004</v>
      </c>
      <c r="K20" s="64">
        <f t="shared" si="0"/>
        <v>179.79562468167262</v>
      </c>
      <c r="L20" s="64">
        <f t="shared" si="1"/>
        <v>37.619763153280054</v>
      </c>
    </row>
    <row r="21" spans="2:12" x14ac:dyDescent="0.25">
      <c r="B21" s="64"/>
      <c r="C21" s="64"/>
      <c r="D21" s="64" t="s">
        <v>70</v>
      </c>
      <c r="E21" s="64"/>
      <c r="F21" s="64" t="s">
        <v>71</v>
      </c>
      <c r="G21" s="64">
        <f>G22+G23</f>
        <v>2959119.5500000003</v>
      </c>
      <c r="H21" s="64">
        <f>H22+H23</f>
        <v>14142480</v>
      </c>
      <c r="I21" s="64">
        <f>I22+I23</f>
        <v>14142480</v>
      </c>
      <c r="J21" s="64">
        <f>J22+J23</f>
        <v>5320367.4800000004</v>
      </c>
      <c r="K21" s="64">
        <f t="shared" si="0"/>
        <v>179.79562468167262</v>
      </c>
      <c r="L21" s="64">
        <f t="shared" si="1"/>
        <v>37.619763153280054</v>
      </c>
    </row>
    <row r="22" spans="2:12" x14ac:dyDescent="0.25">
      <c r="B22" s="65"/>
      <c r="C22" s="65"/>
      <c r="D22" s="65"/>
      <c r="E22" s="65" t="s">
        <v>72</v>
      </c>
      <c r="F22" s="65" t="s">
        <v>73</v>
      </c>
      <c r="G22" s="65">
        <v>2952528.43</v>
      </c>
      <c r="H22" s="65">
        <v>14092480</v>
      </c>
      <c r="I22" s="65">
        <v>14092480</v>
      </c>
      <c r="J22" s="65">
        <v>5304743.2</v>
      </c>
      <c r="K22" s="65">
        <f t="shared" si="0"/>
        <v>179.6678110225682</v>
      </c>
      <c r="L22" s="65">
        <f t="shared" si="1"/>
        <v>37.642368128249963</v>
      </c>
    </row>
    <row r="23" spans="2:12" x14ac:dyDescent="0.25">
      <c r="B23" s="65"/>
      <c r="C23" s="65"/>
      <c r="D23" s="65"/>
      <c r="E23" s="65" t="s">
        <v>74</v>
      </c>
      <c r="F23" s="65" t="s">
        <v>75</v>
      </c>
      <c r="G23" s="65">
        <v>6591.12</v>
      </c>
      <c r="H23" s="65">
        <v>50000</v>
      </c>
      <c r="I23" s="65">
        <v>50000</v>
      </c>
      <c r="J23" s="65">
        <v>15624.28</v>
      </c>
      <c r="K23" s="65">
        <f t="shared" si="0"/>
        <v>237.05045576472588</v>
      </c>
      <c r="L23" s="65">
        <f t="shared" si="1"/>
        <v>31.248560000000001</v>
      </c>
    </row>
    <row r="24" spans="2:12" x14ac:dyDescent="0.25">
      <c r="F24" s="35"/>
    </row>
    <row r="25" spans="2:12" x14ac:dyDescent="0.25">
      <c r="F25" s="35"/>
    </row>
    <row r="26" spans="2:12" ht="36.75" customHeight="1" x14ac:dyDescent="0.25">
      <c r="B26" s="116" t="s">
        <v>3</v>
      </c>
      <c r="C26" s="117"/>
      <c r="D26" s="117"/>
      <c r="E26" s="117"/>
      <c r="F26" s="118"/>
      <c r="G26" s="28" t="s">
        <v>46</v>
      </c>
      <c r="H26" s="28" t="s">
        <v>43</v>
      </c>
      <c r="I26" s="28" t="s">
        <v>44</v>
      </c>
      <c r="J26" s="28" t="s">
        <v>47</v>
      </c>
      <c r="K26" s="28" t="s">
        <v>6</v>
      </c>
      <c r="L26" s="28" t="s">
        <v>22</v>
      </c>
    </row>
    <row r="27" spans="2:12" x14ac:dyDescent="0.25">
      <c r="B27" s="119">
        <v>1</v>
      </c>
      <c r="C27" s="120"/>
      <c r="D27" s="120"/>
      <c r="E27" s="120"/>
      <c r="F27" s="121"/>
      <c r="G27" s="30">
        <v>2</v>
      </c>
      <c r="H27" s="30">
        <v>3</v>
      </c>
      <c r="I27" s="30">
        <v>4</v>
      </c>
      <c r="J27" s="30">
        <v>5</v>
      </c>
      <c r="K27" s="30" t="s">
        <v>13</v>
      </c>
      <c r="L27" s="30" t="s">
        <v>14</v>
      </c>
    </row>
    <row r="28" spans="2:12" x14ac:dyDescent="0.25">
      <c r="B28" s="64"/>
      <c r="C28" s="65"/>
      <c r="D28" s="66"/>
      <c r="E28" s="67"/>
      <c r="F28" s="8" t="s">
        <v>21</v>
      </c>
      <c r="G28" s="64">
        <f>G29+G79</f>
        <v>2964251.21</v>
      </c>
      <c r="H28" s="64">
        <f>H29+H79</f>
        <v>14166780</v>
      </c>
      <c r="I28" s="64">
        <f>I29+I79</f>
        <v>14166780</v>
      </c>
      <c r="J28" s="64">
        <f>J29+J79</f>
        <v>5329476.4400000004</v>
      </c>
      <c r="K28" s="69">
        <f t="shared" ref="K28:K59" si="3">(J28*100)/G28</f>
        <v>179.79165942551813</v>
      </c>
      <c r="L28" s="69">
        <f t="shared" ref="L28:L59" si="4">(J28*100)/I28</f>
        <v>37.619532737855742</v>
      </c>
    </row>
    <row r="29" spans="2:12" x14ac:dyDescent="0.25">
      <c r="B29" s="64" t="s">
        <v>76</v>
      </c>
      <c r="C29" s="64"/>
      <c r="D29" s="64"/>
      <c r="E29" s="64"/>
      <c r="F29" s="64" t="s">
        <v>77</v>
      </c>
      <c r="G29" s="64">
        <f>G30+G39+G71+G76</f>
        <v>2957660.09</v>
      </c>
      <c r="H29" s="64">
        <f>H30+H39+H71+H76</f>
        <v>14114730</v>
      </c>
      <c r="I29" s="64">
        <f>I30+I39+I71+I76</f>
        <v>14114730</v>
      </c>
      <c r="J29" s="64">
        <f>J30+J39+J71+J76</f>
        <v>5313852.16</v>
      </c>
      <c r="K29" s="64">
        <f t="shared" si="3"/>
        <v>179.66405869174778</v>
      </c>
      <c r="L29" s="64">
        <f t="shared" si="4"/>
        <v>37.647565061464157</v>
      </c>
    </row>
    <row r="30" spans="2:12" x14ac:dyDescent="0.25">
      <c r="B30" s="64"/>
      <c r="C30" s="64" t="s">
        <v>78</v>
      </c>
      <c r="D30" s="64"/>
      <c r="E30" s="64"/>
      <c r="F30" s="64" t="s">
        <v>79</v>
      </c>
      <c r="G30" s="64">
        <f>G31+G35+G37</f>
        <v>1614121.28</v>
      </c>
      <c r="H30" s="64">
        <f>H31+H35+H37</f>
        <v>3772200</v>
      </c>
      <c r="I30" s="64">
        <f>I31+I35+I37</f>
        <v>3772200</v>
      </c>
      <c r="J30" s="64">
        <f>J31+J35+J37</f>
        <v>1921290.2400000002</v>
      </c>
      <c r="K30" s="64">
        <f t="shared" si="3"/>
        <v>119.03010410717093</v>
      </c>
      <c r="L30" s="64">
        <f t="shared" si="4"/>
        <v>50.932883728328299</v>
      </c>
    </row>
    <row r="31" spans="2:12" x14ac:dyDescent="0.25">
      <c r="B31" s="64"/>
      <c r="C31" s="64"/>
      <c r="D31" s="64" t="s">
        <v>80</v>
      </c>
      <c r="E31" s="64"/>
      <c r="F31" s="64" t="s">
        <v>81</v>
      </c>
      <c r="G31" s="64">
        <f>G32+G33+G34</f>
        <v>1357479.62</v>
      </c>
      <c r="H31" s="64">
        <f>H32+H33+H34</f>
        <v>3176800</v>
      </c>
      <c r="I31" s="64">
        <f>I32+I33+I34</f>
        <v>3176800</v>
      </c>
      <c r="J31" s="64">
        <f>J32+J33+J34</f>
        <v>1614348.03</v>
      </c>
      <c r="K31" s="64">
        <f t="shared" si="3"/>
        <v>118.92245056319886</v>
      </c>
      <c r="L31" s="64">
        <f t="shared" si="4"/>
        <v>50.816797720977085</v>
      </c>
    </row>
    <row r="32" spans="2:12" x14ac:dyDescent="0.25">
      <c r="B32" s="65"/>
      <c r="C32" s="65"/>
      <c r="D32" s="65"/>
      <c r="E32" s="65" t="s">
        <v>82</v>
      </c>
      <c r="F32" s="65" t="s">
        <v>83</v>
      </c>
      <c r="G32" s="65">
        <v>1348020.78</v>
      </c>
      <c r="H32" s="65">
        <v>3151580</v>
      </c>
      <c r="I32" s="65">
        <v>3151580</v>
      </c>
      <c r="J32" s="65">
        <v>1607323.61</v>
      </c>
      <c r="K32" s="65">
        <f t="shared" si="3"/>
        <v>119.23581845674515</v>
      </c>
      <c r="L32" s="65">
        <f t="shared" si="4"/>
        <v>51.000565113371707</v>
      </c>
    </row>
    <row r="33" spans="2:12" x14ac:dyDescent="0.25">
      <c r="B33" s="65"/>
      <c r="C33" s="65"/>
      <c r="D33" s="65"/>
      <c r="E33" s="65" t="s">
        <v>84</v>
      </c>
      <c r="F33" s="65" t="s">
        <v>85</v>
      </c>
      <c r="G33" s="65">
        <v>0</v>
      </c>
      <c r="H33" s="65">
        <v>300</v>
      </c>
      <c r="I33" s="65">
        <v>300</v>
      </c>
      <c r="J33" s="65">
        <v>0</v>
      </c>
      <c r="K33" s="65" t="e">
        <f t="shared" si="3"/>
        <v>#DIV/0!</v>
      </c>
      <c r="L33" s="65">
        <f t="shared" si="4"/>
        <v>0</v>
      </c>
    </row>
    <row r="34" spans="2:12" x14ac:dyDescent="0.25">
      <c r="B34" s="65"/>
      <c r="C34" s="65"/>
      <c r="D34" s="65"/>
      <c r="E34" s="65" t="s">
        <v>86</v>
      </c>
      <c r="F34" s="65" t="s">
        <v>87</v>
      </c>
      <c r="G34" s="65">
        <v>9458.84</v>
      </c>
      <c r="H34" s="65">
        <v>24920</v>
      </c>
      <c r="I34" s="65">
        <v>24920</v>
      </c>
      <c r="J34" s="65">
        <v>7024.42</v>
      </c>
      <c r="K34" s="65">
        <f t="shared" si="3"/>
        <v>74.263017452457177</v>
      </c>
      <c r="L34" s="65">
        <f t="shared" si="4"/>
        <v>28.187881219903691</v>
      </c>
    </row>
    <row r="35" spans="2:12" x14ac:dyDescent="0.25">
      <c r="B35" s="64"/>
      <c r="C35" s="64"/>
      <c r="D35" s="64" t="s">
        <v>88</v>
      </c>
      <c r="E35" s="64"/>
      <c r="F35" s="64" t="s">
        <v>89</v>
      </c>
      <c r="G35" s="64">
        <f>G36</f>
        <v>33792.480000000003</v>
      </c>
      <c r="H35" s="64">
        <f>H36</f>
        <v>75500</v>
      </c>
      <c r="I35" s="64">
        <f>I36</f>
        <v>75500</v>
      </c>
      <c r="J35" s="64">
        <f>J36</f>
        <v>43351.86</v>
      </c>
      <c r="K35" s="64">
        <f t="shared" si="3"/>
        <v>128.28848311813752</v>
      </c>
      <c r="L35" s="64">
        <f t="shared" si="4"/>
        <v>57.419682119205298</v>
      </c>
    </row>
    <row r="36" spans="2:12" x14ac:dyDescent="0.25">
      <c r="B36" s="65"/>
      <c r="C36" s="65"/>
      <c r="D36" s="65"/>
      <c r="E36" s="65" t="s">
        <v>90</v>
      </c>
      <c r="F36" s="65" t="s">
        <v>89</v>
      </c>
      <c r="G36" s="65">
        <v>33792.480000000003</v>
      </c>
      <c r="H36" s="65">
        <v>75500</v>
      </c>
      <c r="I36" s="65">
        <v>75500</v>
      </c>
      <c r="J36" s="65">
        <v>43351.86</v>
      </c>
      <c r="K36" s="65">
        <f t="shared" si="3"/>
        <v>128.28848311813752</v>
      </c>
      <c r="L36" s="65">
        <f t="shared" si="4"/>
        <v>57.419682119205298</v>
      </c>
    </row>
    <row r="37" spans="2:12" x14ac:dyDescent="0.25">
      <c r="B37" s="64"/>
      <c r="C37" s="64"/>
      <c r="D37" s="64" t="s">
        <v>91</v>
      </c>
      <c r="E37" s="64"/>
      <c r="F37" s="64" t="s">
        <v>92</v>
      </c>
      <c r="G37" s="64">
        <f>G38</f>
        <v>222849.18</v>
      </c>
      <c r="H37" s="64">
        <f>H38</f>
        <v>519900</v>
      </c>
      <c r="I37" s="64">
        <f>I38</f>
        <v>519900</v>
      </c>
      <c r="J37" s="64">
        <f>J38</f>
        <v>263590.34999999998</v>
      </c>
      <c r="K37" s="64">
        <f t="shared" si="3"/>
        <v>118.28194745881497</v>
      </c>
      <c r="L37" s="64">
        <f t="shared" si="4"/>
        <v>50.700201961915752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222849.18</v>
      </c>
      <c r="H38" s="65">
        <v>519900</v>
      </c>
      <c r="I38" s="65">
        <v>519900</v>
      </c>
      <c r="J38" s="65">
        <v>263590.34999999998</v>
      </c>
      <c r="K38" s="65">
        <f t="shared" si="3"/>
        <v>118.28194745881497</v>
      </c>
      <c r="L38" s="65">
        <f t="shared" si="4"/>
        <v>50.700201961915752</v>
      </c>
    </row>
    <row r="39" spans="2:12" x14ac:dyDescent="0.25">
      <c r="B39" s="64"/>
      <c r="C39" s="64" t="s">
        <v>95</v>
      </c>
      <c r="D39" s="64"/>
      <c r="E39" s="64"/>
      <c r="F39" s="64" t="s">
        <v>96</v>
      </c>
      <c r="G39" s="64">
        <f>G40+G45+G52+G62+G64</f>
        <v>1340938.81</v>
      </c>
      <c r="H39" s="64">
        <f>H40+H45+H52+H62+H64</f>
        <v>10317730</v>
      </c>
      <c r="I39" s="64">
        <f>I40+I45+I52+I62+I64</f>
        <v>10317730</v>
      </c>
      <c r="J39" s="64">
        <f>J40+J45+J52+J62+J64</f>
        <v>3387773.88</v>
      </c>
      <c r="K39" s="64">
        <f t="shared" si="3"/>
        <v>252.64194419132369</v>
      </c>
      <c r="L39" s="64">
        <f t="shared" si="4"/>
        <v>32.834488593905832</v>
      </c>
    </row>
    <row r="40" spans="2:12" x14ac:dyDescent="0.25">
      <c r="B40" s="64"/>
      <c r="C40" s="64"/>
      <c r="D40" s="64" t="s">
        <v>97</v>
      </c>
      <c r="E40" s="64"/>
      <c r="F40" s="64" t="s">
        <v>98</v>
      </c>
      <c r="G40" s="64">
        <f>G41+G42+G43+G44</f>
        <v>66248.570000000007</v>
      </c>
      <c r="H40" s="64">
        <f>H41+H42+H43+H44</f>
        <v>307500</v>
      </c>
      <c r="I40" s="64">
        <f>I41+I42+I43+I44</f>
        <v>307500</v>
      </c>
      <c r="J40" s="64">
        <f>J41+J42+J43+J44</f>
        <v>63132.520000000004</v>
      </c>
      <c r="K40" s="64">
        <f t="shared" si="3"/>
        <v>95.296426775702471</v>
      </c>
      <c r="L40" s="64">
        <f t="shared" si="4"/>
        <v>20.530900813008131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35575.65</v>
      </c>
      <c r="H41" s="65">
        <v>178000</v>
      </c>
      <c r="I41" s="65">
        <v>178000</v>
      </c>
      <c r="J41" s="65">
        <v>32278.11</v>
      </c>
      <c r="K41" s="65">
        <f t="shared" si="3"/>
        <v>90.730907235707562</v>
      </c>
      <c r="L41" s="65">
        <f t="shared" si="4"/>
        <v>18.133769662921349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26212.92</v>
      </c>
      <c r="H42" s="65">
        <v>80000</v>
      </c>
      <c r="I42" s="65">
        <v>80000</v>
      </c>
      <c r="J42" s="65">
        <v>26786.799999999999</v>
      </c>
      <c r="K42" s="65">
        <f t="shared" si="3"/>
        <v>102.18930206936122</v>
      </c>
      <c r="L42" s="65">
        <f t="shared" si="4"/>
        <v>33.483499999999999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4460</v>
      </c>
      <c r="H43" s="65">
        <v>47500</v>
      </c>
      <c r="I43" s="65">
        <v>47500</v>
      </c>
      <c r="J43" s="65">
        <v>4067.61</v>
      </c>
      <c r="K43" s="65">
        <f t="shared" si="3"/>
        <v>91.202017937219736</v>
      </c>
      <c r="L43" s="65">
        <f t="shared" si="4"/>
        <v>8.5633894736842109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0</v>
      </c>
      <c r="H44" s="65">
        <v>2000</v>
      </c>
      <c r="I44" s="65">
        <v>2000</v>
      </c>
      <c r="J44" s="65">
        <v>0</v>
      </c>
      <c r="K44" s="65" t="e">
        <f t="shared" si="3"/>
        <v>#DIV/0!</v>
      </c>
      <c r="L44" s="65">
        <f t="shared" si="4"/>
        <v>0</v>
      </c>
    </row>
    <row r="45" spans="2:12" x14ac:dyDescent="0.25">
      <c r="B45" s="64"/>
      <c r="C45" s="64"/>
      <c r="D45" s="64" t="s">
        <v>107</v>
      </c>
      <c r="E45" s="64"/>
      <c r="F45" s="64" t="s">
        <v>108</v>
      </c>
      <c r="G45" s="64">
        <f>G46+G47+G48+G49+G50+G51</f>
        <v>51696.06</v>
      </c>
      <c r="H45" s="64">
        <f>H46+H47+H48+H49+H50+H51</f>
        <v>179900</v>
      </c>
      <c r="I45" s="64">
        <f>I46+I47+I48+I49+I50+I51</f>
        <v>179900</v>
      </c>
      <c r="J45" s="64">
        <f>J46+J47+J48+J49+J50+J51</f>
        <v>51709.540000000008</v>
      </c>
      <c r="K45" s="64">
        <f t="shared" si="3"/>
        <v>100.02607548815132</v>
      </c>
      <c r="L45" s="64">
        <f t="shared" si="4"/>
        <v>28.74349082823791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19917.05</v>
      </c>
      <c r="H46" s="65">
        <v>42900</v>
      </c>
      <c r="I46" s="65">
        <v>42900</v>
      </c>
      <c r="J46" s="65">
        <v>20309.349999999999</v>
      </c>
      <c r="K46" s="65">
        <f t="shared" si="3"/>
        <v>101.96966920301952</v>
      </c>
      <c r="L46" s="65">
        <f t="shared" si="4"/>
        <v>47.34114219114219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3479.07</v>
      </c>
      <c r="H47" s="65">
        <v>16000</v>
      </c>
      <c r="I47" s="65">
        <v>16000</v>
      </c>
      <c r="J47" s="65">
        <v>5767.81</v>
      </c>
      <c r="K47" s="65">
        <f t="shared" si="3"/>
        <v>165.78597153837089</v>
      </c>
      <c r="L47" s="65">
        <f t="shared" si="4"/>
        <v>36.048812499999997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22000</v>
      </c>
      <c r="H48" s="65">
        <v>100000</v>
      </c>
      <c r="I48" s="65">
        <v>100000</v>
      </c>
      <c r="J48" s="65">
        <v>20000</v>
      </c>
      <c r="K48" s="65">
        <f t="shared" si="3"/>
        <v>90.909090909090907</v>
      </c>
      <c r="L48" s="65">
        <f t="shared" si="4"/>
        <v>20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5034.79</v>
      </c>
      <c r="H49" s="65">
        <v>10000</v>
      </c>
      <c r="I49" s="65">
        <v>10000</v>
      </c>
      <c r="J49" s="65">
        <v>2198.4699999999998</v>
      </c>
      <c r="K49" s="65">
        <f t="shared" si="3"/>
        <v>43.665574929639568</v>
      </c>
      <c r="L49" s="65">
        <f t="shared" si="4"/>
        <v>21.9847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1265.1500000000001</v>
      </c>
      <c r="H50" s="65">
        <v>5500</v>
      </c>
      <c r="I50" s="65">
        <v>5500</v>
      </c>
      <c r="J50" s="65">
        <v>3433.91</v>
      </c>
      <c r="K50" s="65">
        <f t="shared" si="3"/>
        <v>271.42315140497175</v>
      </c>
      <c r="L50" s="65">
        <f t="shared" si="4"/>
        <v>62.434727272727272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0</v>
      </c>
      <c r="H51" s="65">
        <v>5500</v>
      </c>
      <c r="I51" s="65">
        <v>5500</v>
      </c>
      <c r="J51" s="65">
        <v>0</v>
      </c>
      <c r="K51" s="65" t="e">
        <f t="shared" si="3"/>
        <v>#DIV/0!</v>
      </c>
      <c r="L51" s="65">
        <f t="shared" si="4"/>
        <v>0</v>
      </c>
    </row>
    <row r="52" spans="2:12" x14ac:dyDescent="0.25">
      <c r="B52" s="64"/>
      <c r="C52" s="64"/>
      <c r="D52" s="64" t="s">
        <v>121</v>
      </c>
      <c r="E52" s="64"/>
      <c r="F52" s="64" t="s">
        <v>122</v>
      </c>
      <c r="G52" s="64">
        <f>G53+G54+G55+G56+G57+G58+G59+G60+G61</f>
        <v>829373.15</v>
      </c>
      <c r="H52" s="64">
        <f>H53+H54+H55+H56+H57+H58+H59+H60+H61</f>
        <v>7897650</v>
      </c>
      <c r="I52" s="64">
        <f>I53+I54+I55+I56+I57+I58+I59+I60+I61</f>
        <v>7897650</v>
      </c>
      <c r="J52" s="64">
        <f>J53+J54+J55+J56+J57+J58+J59+J60+J61</f>
        <v>2998467.13</v>
      </c>
      <c r="K52" s="64">
        <f t="shared" si="3"/>
        <v>361.53414539643586</v>
      </c>
      <c r="L52" s="64">
        <f t="shared" si="4"/>
        <v>37.966573980867729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11124.38</v>
      </c>
      <c r="H53" s="65">
        <v>38800</v>
      </c>
      <c r="I53" s="65">
        <v>38800</v>
      </c>
      <c r="J53" s="65">
        <v>15141.14</v>
      </c>
      <c r="K53" s="65">
        <f t="shared" si="3"/>
        <v>136.10772016058425</v>
      </c>
      <c r="L53" s="65">
        <f t="shared" si="4"/>
        <v>39.023556701030927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10235.540000000001</v>
      </c>
      <c r="H54" s="65">
        <v>29000</v>
      </c>
      <c r="I54" s="65">
        <v>29000</v>
      </c>
      <c r="J54" s="65">
        <v>32111.77</v>
      </c>
      <c r="K54" s="65">
        <f t="shared" si="3"/>
        <v>313.72814722037134</v>
      </c>
      <c r="L54" s="65">
        <f t="shared" si="4"/>
        <v>110.73024137931034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6000</v>
      </c>
      <c r="H55" s="65">
        <v>10000</v>
      </c>
      <c r="I55" s="65">
        <v>10000</v>
      </c>
      <c r="J55" s="65">
        <v>606.95000000000005</v>
      </c>
      <c r="K55" s="65">
        <f t="shared" si="3"/>
        <v>10.115833333333333</v>
      </c>
      <c r="L55" s="65">
        <f t="shared" si="4"/>
        <v>6.0694999999999997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5690.12</v>
      </c>
      <c r="H56" s="65">
        <v>21800</v>
      </c>
      <c r="I56" s="65">
        <v>21800</v>
      </c>
      <c r="J56" s="65">
        <v>11403.68</v>
      </c>
      <c r="K56" s="65">
        <f t="shared" si="3"/>
        <v>200.41194210315425</v>
      </c>
      <c r="L56" s="65">
        <f t="shared" si="4"/>
        <v>52.310458715596333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16478.59</v>
      </c>
      <c r="H57" s="65">
        <v>156000</v>
      </c>
      <c r="I57" s="65">
        <v>156000</v>
      </c>
      <c r="J57" s="65">
        <v>19478.59</v>
      </c>
      <c r="K57" s="65">
        <f t="shared" si="3"/>
        <v>118.20544112087259</v>
      </c>
      <c r="L57" s="65">
        <f t="shared" si="4"/>
        <v>12.486275641025641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176</v>
      </c>
      <c r="H58" s="65">
        <v>12000</v>
      </c>
      <c r="I58" s="65">
        <v>12000</v>
      </c>
      <c r="J58" s="65">
        <v>1100</v>
      </c>
      <c r="K58" s="65">
        <f t="shared" si="3"/>
        <v>625</v>
      </c>
      <c r="L58" s="65">
        <f t="shared" si="4"/>
        <v>9.1666666666666661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775252.01</v>
      </c>
      <c r="H59" s="65">
        <v>7619500</v>
      </c>
      <c r="I59" s="65">
        <v>7619500</v>
      </c>
      <c r="J59" s="65">
        <v>2911218.19</v>
      </c>
      <c r="K59" s="65">
        <f t="shared" si="3"/>
        <v>375.51894770321201</v>
      </c>
      <c r="L59" s="65">
        <f t="shared" si="4"/>
        <v>38.20747017520835</v>
      </c>
    </row>
    <row r="60" spans="2:12" x14ac:dyDescent="0.25">
      <c r="B60" s="65"/>
      <c r="C60" s="65"/>
      <c r="D60" s="65"/>
      <c r="E60" s="65" t="s">
        <v>137</v>
      </c>
      <c r="F60" s="65" t="s">
        <v>138</v>
      </c>
      <c r="G60" s="65">
        <v>145.66</v>
      </c>
      <c r="H60" s="65">
        <v>1300</v>
      </c>
      <c r="I60" s="65">
        <v>1300</v>
      </c>
      <c r="J60" s="65">
        <v>152.63999999999999</v>
      </c>
      <c r="K60" s="65">
        <f t="shared" ref="K60:K86" si="5">(J60*100)/G60</f>
        <v>104.7919813263765</v>
      </c>
      <c r="L60" s="65">
        <f t="shared" ref="L60:L86" si="6">(J60*100)/I60</f>
        <v>11.741538461538461</v>
      </c>
    </row>
    <row r="61" spans="2:12" x14ac:dyDescent="0.25">
      <c r="B61" s="65"/>
      <c r="C61" s="65"/>
      <c r="D61" s="65"/>
      <c r="E61" s="65" t="s">
        <v>139</v>
      </c>
      <c r="F61" s="65" t="s">
        <v>140</v>
      </c>
      <c r="G61" s="65">
        <v>4270.8500000000004</v>
      </c>
      <c r="H61" s="65">
        <v>9250</v>
      </c>
      <c r="I61" s="65">
        <v>9250</v>
      </c>
      <c r="J61" s="65">
        <v>7254.17</v>
      </c>
      <c r="K61" s="65">
        <f t="shared" si="5"/>
        <v>169.85307374410246</v>
      </c>
      <c r="L61" s="65">
        <f t="shared" si="6"/>
        <v>78.423459459459465</v>
      </c>
    </row>
    <row r="62" spans="2:12" x14ac:dyDescent="0.25">
      <c r="B62" s="64"/>
      <c r="C62" s="64"/>
      <c r="D62" s="64" t="s">
        <v>141</v>
      </c>
      <c r="E62" s="64"/>
      <c r="F62" s="64" t="s">
        <v>142</v>
      </c>
      <c r="G62" s="64">
        <f>G63</f>
        <v>21000</v>
      </c>
      <c r="H62" s="64">
        <f>H63</f>
        <v>73000</v>
      </c>
      <c r="I62" s="64">
        <f>I63</f>
        <v>73000</v>
      </c>
      <c r="J62" s="64">
        <f>J63</f>
        <v>4712.4399999999996</v>
      </c>
      <c r="K62" s="64">
        <f t="shared" si="5"/>
        <v>22.440190476190477</v>
      </c>
      <c r="L62" s="64">
        <f t="shared" si="6"/>
        <v>6.4553972602739726</v>
      </c>
    </row>
    <row r="63" spans="2:12" x14ac:dyDescent="0.25">
      <c r="B63" s="65"/>
      <c r="C63" s="65"/>
      <c r="D63" s="65"/>
      <c r="E63" s="65" t="s">
        <v>143</v>
      </c>
      <c r="F63" s="65" t="s">
        <v>144</v>
      </c>
      <c r="G63" s="65">
        <v>21000</v>
      </c>
      <c r="H63" s="65">
        <v>73000</v>
      </c>
      <c r="I63" s="65">
        <v>73000</v>
      </c>
      <c r="J63" s="65">
        <v>4712.4399999999996</v>
      </c>
      <c r="K63" s="65">
        <f t="shared" si="5"/>
        <v>22.440190476190477</v>
      </c>
      <c r="L63" s="65">
        <f t="shared" si="6"/>
        <v>6.4553972602739726</v>
      </c>
    </row>
    <row r="64" spans="2:12" x14ac:dyDescent="0.25">
      <c r="B64" s="64"/>
      <c r="C64" s="64"/>
      <c r="D64" s="64" t="s">
        <v>145</v>
      </c>
      <c r="E64" s="64"/>
      <c r="F64" s="64" t="s">
        <v>146</v>
      </c>
      <c r="G64" s="64">
        <f>G65+G66+G67+G68+G69+G70</f>
        <v>372621.03</v>
      </c>
      <c r="H64" s="64">
        <f>H65+H66+H67+H68+H69+H70</f>
        <v>1859680</v>
      </c>
      <c r="I64" s="64">
        <f>I65+I66+I67+I68+I69+I70</f>
        <v>1859680</v>
      </c>
      <c r="J64" s="64">
        <f>J65+J66+J67+J68+J69+J70</f>
        <v>269752.25</v>
      </c>
      <c r="K64" s="64">
        <f t="shared" si="5"/>
        <v>72.393189938850199</v>
      </c>
      <c r="L64" s="64">
        <f t="shared" si="6"/>
        <v>14.505304676073303</v>
      </c>
    </row>
    <row r="65" spans="2:12" x14ac:dyDescent="0.25">
      <c r="B65" s="65"/>
      <c r="C65" s="65"/>
      <c r="D65" s="65"/>
      <c r="E65" s="65" t="s">
        <v>147</v>
      </c>
      <c r="F65" s="65" t="s">
        <v>148</v>
      </c>
      <c r="G65" s="65">
        <v>358.07</v>
      </c>
      <c r="H65" s="65">
        <v>7000</v>
      </c>
      <c r="I65" s="65">
        <v>7000</v>
      </c>
      <c r="J65" s="65">
        <v>703.8</v>
      </c>
      <c r="K65" s="65">
        <f t="shared" si="5"/>
        <v>196.55374647415312</v>
      </c>
      <c r="L65" s="65">
        <f t="shared" si="6"/>
        <v>10.054285714285715</v>
      </c>
    </row>
    <row r="66" spans="2:12" x14ac:dyDescent="0.25">
      <c r="B66" s="65"/>
      <c r="C66" s="65"/>
      <c r="D66" s="65"/>
      <c r="E66" s="65" t="s">
        <v>149</v>
      </c>
      <c r="F66" s="65" t="s">
        <v>150</v>
      </c>
      <c r="G66" s="65">
        <v>5833.55</v>
      </c>
      <c r="H66" s="65">
        <v>42200</v>
      </c>
      <c r="I66" s="65">
        <v>42200</v>
      </c>
      <c r="J66" s="65">
        <v>8600</v>
      </c>
      <c r="K66" s="65">
        <f t="shared" si="5"/>
        <v>147.42309571358777</v>
      </c>
      <c r="L66" s="65">
        <f t="shared" si="6"/>
        <v>20.379146919431278</v>
      </c>
    </row>
    <row r="67" spans="2:12" x14ac:dyDescent="0.25">
      <c r="B67" s="65"/>
      <c r="C67" s="65"/>
      <c r="D67" s="65"/>
      <c r="E67" s="65" t="s">
        <v>151</v>
      </c>
      <c r="F67" s="65" t="s">
        <v>152</v>
      </c>
      <c r="G67" s="65">
        <v>1500</v>
      </c>
      <c r="H67" s="65">
        <v>2330</v>
      </c>
      <c r="I67" s="65">
        <v>2330</v>
      </c>
      <c r="J67" s="65">
        <v>1500</v>
      </c>
      <c r="K67" s="65">
        <f t="shared" si="5"/>
        <v>100</v>
      </c>
      <c r="L67" s="65">
        <f t="shared" si="6"/>
        <v>64.377682403433482</v>
      </c>
    </row>
    <row r="68" spans="2:12" x14ac:dyDescent="0.25">
      <c r="B68" s="65"/>
      <c r="C68" s="65"/>
      <c r="D68" s="65"/>
      <c r="E68" s="65" t="s">
        <v>153</v>
      </c>
      <c r="F68" s="65" t="s">
        <v>154</v>
      </c>
      <c r="G68" s="65">
        <v>363349.27</v>
      </c>
      <c r="H68" s="65">
        <v>1804500</v>
      </c>
      <c r="I68" s="65">
        <v>1804500</v>
      </c>
      <c r="J68" s="65">
        <v>258721.24</v>
      </c>
      <c r="K68" s="65">
        <f t="shared" si="5"/>
        <v>71.204557532205854</v>
      </c>
      <c r="L68" s="65">
        <f t="shared" si="6"/>
        <v>14.337558326406207</v>
      </c>
    </row>
    <row r="69" spans="2:12" x14ac:dyDescent="0.25">
      <c r="B69" s="65"/>
      <c r="C69" s="65"/>
      <c r="D69" s="65"/>
      <c r="E69" s="65" t="s">
        <v>155</v>
      </c>
      <c r="F69" s="65" t="s">
        <v>156</v>
      </c>
      <c r="G69" s="65">
        <v>0</v>
      </c>
      <c r="H69" s="65">
        <v>250</v>
      </c>
      <c r="I69" s="65">
        <v>250</v>
      </c>
      <c r="J69" s="65">
        <v>0</v>
      </c>
      <c r="K69" s="65" t="e">
        <f t="shared" si="5"/>
        <v>#DIV/0!</v>
      </c>
      <c r="L69" s="65">
        <f t="shared" si="6"/>
        <v>0</v>
      </c>
    </row>
    <row r="70" spans="2:12" x14ac:dyDescent="0.25">
      <c r="B70" s="65"/>
      <c r="C70" s="65"/>
      <c r="D70" s="65"/>
      <c r="E70" s="65" t="s">
        <v>157</v>
      </c>
      <c r="F70" s="65" t="s">
        <v>146</v>
      </c>
      <c r="G70" s="65">
        <v>1580.14</v>
      </c>
      <c r="H70" s="65">
        <v>3400</v>
      </c>
      <c r="I70" s="65">
        <v>3400</v>
      </c>
      <c r="J70" s="65">
        <v>227.21</v>
      </c>
      <c r="K70" s="65">
        <f t="shared" si="5"/>
        <v>14.379105648866556</v>
      </c>
      <c r="L70" s="65">
        <f t="shared" si="6"/>
        <v>6.6826470588235294</v>
      </c>
    </row>
    <row r="71" spans="2:12" x14ac:dyDescent="0.25">
      <c r="B71" s="64"/>
      <c r="C71" s="64" t="s">
        <v>158</v>
      </c>
      <c r="D71" s="64"/>
      <c r="E71" s="64"/>
      <c r="F71" s="64" t="s">
        <v>159</v>
      </c>
      <c r="G71" s="64">
        <f>G72+G74</f>
        <v>2600</v>
      </c>
      <c r="H71" s="64">
        <f>H72+H74</f>
        <v>14800</v>
      </c>
      <c r="I71" s="64">
        <f>I72+I74</f>
        <v>14800</v>
      </c>
      <c r="J71" s="64">
        <f>J72+J74</f>
        <v>4788.04</v>
      </c>
      <c r="K71" s="64">
        <f t="shared" si="5"/>
        <v>184.15538461538461</v>
      </c>
      <c r="L71" s="64">
        <f t="shared" si="6"/>
        <v>32.351621621621625</v>
      </c>
    </row>
    <row r="72" spans="2:12" x14ac:dyDescent="0.25">
      <c r="B72" s="64"/>
      <c r="C72" s="64"/>
      <c r="D72" s="64" t="s">
        <v>160</v>
      </c>
      <c r="E72" s="64"/>
      <c r="F72" s="64" t="s">
        <v>161</v>
      </c>
      <c r="G72" s="64">
        <f>G73</f>
        <v>650</v>
      </c>
      <c r="H72" s="64">
        <f>H73</f>
        <v>2500</v>
      </c>
      <c r="I72" s="64">
        <f>I73</f>
        <v>2500</v>
      </c>
      <c r="J72" s="64">
        <f>J73</f>
        <v>1088.04</v>
      </c>
      <c r="K72" s="64">
        <f t="shared" si="5"/>
        <v>167.39076923076922</v>
      </c>
      <c r="L72" s="64">
        <f t="shared" si="6"/>
        <v>43.521599999999999</v>
      </c>
    </row>
    <row r="73" spans="2:12" x14ac:dyDescent="0.25">
      <c r="B73" s="65"/>
      <c r="C73" s="65"/>
      <c r="D73" s="65"/>
      <c r="E73" s="65" t="s">
        <v>162</v>
      </c>
      <c r="F73" s="65" t="s">
        <v>163</v>
      </c>
      <c r="G73" s="65">
        <v>650</v>
      </c>
      <c r="H73" s="65">
        <v>2500</v>
      </c>
      <c r="I73" s="65">
        <v>2500</v>
      </c>
      <c r="J73" s="65">
        <v>1088.04</v>
      </c>
      <c r="K73" s="65">
        <f t="shared" si="5"/>
        <v>167.39076923076922</v>
      </c>
      <c r="L73" s="65">
        <f t="shared" si="6"/>
        <v>43.521599999999999</v>
      </c>
    </row>
    <row r="74" spans="2:12" x14ac:dyDescent="0.25">
      <c r="B74" s="64"/>
      <c r="C74" s="64"/>
      <c r="D74" s="64" t="s">
        <v>164</v>
      </c>
      <c r="E74" s="64"/>
      <c r="F74" s="64" t="s">
        <v>165</v>
      </c>
      <c r="G74" s="64">
        <f>G75</f>
        <v>1950</v>
      </c>
      <c r="H74" s="64">
        <f>H75</f>
        <v>12300</v>
      </c>
      <c r="I74" s="64">
        <f>I75</f>
        <v>12300</v>
      </c>
      <c r="J74" s="64">
        <f>J75</f>
        <v>3700</v>
      </c>
      <c r="K74" s="64">
        <f t="shared" si="5"/>
        <v>189.74358974358975</v>
      </c>
      <c r="L74" s="64">
        <f t="shared" si="6"/>
        <v>30.081300813008131</v>
      </c>
    </row>
    <row r="75" spans="2:12" x14ac:dyDescent="0.25">
      <c r="B75" s="65"/>
      <c r="C75" s="65"/>
      <c r="D75" s="65"/>
      <c r="E75" s="65" t="s">
        <v>166</v>
      </c>
      <c r="F75" s="65" t="s">
        <v>167</v>
      </c>
      <c r="G75" s="65">
        <v>1950</v>
      </c>
      <c r="H75" s="65">
        <v>12300</v>
      </c>
      <c r="I75" s="65">
        <v>12300</v>
      </c>
      <c r="J75" s="65">
        <v>3700</v>
      </c>
      <c r="K75" s="65">
        <f t="shared" si="5"/>
        <v>189.74358974358975</v>
      </c>
      <c r="L75" s="65">
        <f t="shared" si="6"/>
        <v>30.081300813008131</v>
      </c>
    </row>
    <row r="76" spans="2:12" x14ac:dyDescent="0.25">
      <c r="B76" s="64"/>
      <c r="C76" s="64" t="s">
        <v>168</v>
      </c>
      <c r="D76" s="64"/>
      <c r="E76" s="64"/>
      <c r="F76" s="64" t="s">
        <v>169</v>
      </c>
      <c r="G76" s="64">
        <f t="shared" ref="G76:J77" si="7">G77</f>
        <v>0</v>
      </c>
      <c r="H76" s="64">
        <f t="shared" si="7"/>
        <v>10000</v>
      </c>
      <c r="I76" s="64">
        <f t="shared" si="7"/>
        <v>10000</v>
      </c>
      <c r="J76" s="64">
        <f t="shared" si="7"/>
        <v>0</v>
      </c>
      <c r="K76" s="64" t="e">
        <f t="shared" si="5"/>
        <v>#DIV/0!</v>
      </c>
      <c r="L76" s="64">
        <f t="shared" si="6"/>
        <v>0</v>
      </c>
    </row>
    <row r="77" spans="2:12" x14ac:dyDescent="0.25">
      <c r="B77" s="64"/>
      <c r="C77" s="64"/>
      <c r="D77" s="64" t="s">
        <v>170</v>
      </c>
      <c r="E77" s="64"/>
      <c r="F77" s="64" t="s">
        <v>171</v>
      </c>
      <c r="G77" s="64">
        <f t="shared" si="7"/>
        <v>0</v>
      </c>
      <c r="H77" s="64">
        <f t="shared" si="7"/>
        <v>10000</v>
      </c>
      <c r="I77" s="64">
        <f t="shared" si="7"/>
        <v>10000</v>
      </c>
      <c r="J77" s="64">
        <f t="shared" si="7"/>
        <v>0</v>
      </c>
      <c r="K77" s="64" t="e">
        <f t="shared" si="5"/>
        <v>#DIV/0!</v>
      </c>
      <c r="L77" s="64">
        <f t="shared" si="6"/>
        <v>0</v>
      </c>
    </row>
    <row r="78" spans="2:12" x14ac:dyDescent="0.25">
      <c r="B78" s="65"/>
      <c r="C78" s="65"/>
      <c r="D78" s="65"/>
      <c r="E78" s="65" t="s">
        <v>172</v>
      </c>
      <c r="F78" s="65" t="s">
        <v>173</v>
      </c>
      <c r="G78" s="65">
        <v>0</v>
      </c>
      <c r="H78" s="65">
        <v>10000</v>
      </c>
      <c r="I78" s="65">
        <v>10000</v>
      </c>
      <c r="J78" s="65">
        <v>0</v>
      </c>
      <c r="K78" s="65" t="e">
        <f t="shared" si="5"/>
        <v>#DIV/0!</v>
      </c>
      <c r="L78" s="65">
        <f t="shared" si="6"/>
        <v>0</v>
      </c>
    </row>
    <row r="79" spans="2:12" x14ac:dyDescent="0.25">
      <c r="B79" s="64" t="s">
        <v>174</v>
      </c>
      <c r="C79" s="64"/>
      <c r="D79" s="64"/>
      <c r="E79" s="64"/>
      <c r="F79" s="64" t="s">
        <v>175</v>
      </c>
      <c r="G79" s="64">
        <f>G80</f>
        <v>6591.12</v>
      </c>
      <c r="H79" s="64">
        <f>H80</f>
        <v>52050</v>
      </c>
      <c r="I79" s="64">
        <f>I80</f>
        <v>52050</v>
      </c>
      <c r="J79" s="64">
        <f>J80</f>
        <v>15624.279999999999</v>
      </c>
      <c r="K79" s="64">
        <f t="shared" si="5"/>
        <v>237.05045576472588</v>
      </c>
      <c r="L79" s="64">
        <f t="shared" si="6"/>
        <v>30.017829010566764</v>
      </c>
    </row>
    <row r="80" spans="2:12" x14ac:dyDescent="0.25">
      <c r="B80" s="64"/>
      <c r="C80" s="64" t="s">
        <v>176</v>
      </c>
      <c r="D80" s="64"/>
      <c r="E80" s="64"/>
      <c r="F80" s="64" t="s">
        <v>177</v>
      </c>
      <c r="G80" s="64">
        <f>G81+G85</f>
        <v>6591.12</v>
      </c>
      <c r="H80" s="64">
        <f>H81+H85</f>
        <v>52050</v>
      </c>
      <c r="I80" s="64">
        <f>I81+I85</f>
        <v>52050</v>
      </c>
      <c r="J80" s="64">
        <f>J81+J85</f>
        <v>15624.279999999999</v>
      </c>
      <c r="K80" s="64">
        <f t="shared" si="5"/>
        <v>237.05045576472588</v>
      </c>
      <c r="L80" s="64">
        <f t="shared" si="6"/>
        <v>30.017829010566764</v>
      </c>
    </row>
    <row r="81" spans="2:12" x14ac:dyDescent="0.25">
      <c r="B81" s="64"/>
      <c r="C81" s="64"/>
      <c r="D81" s="64" t="s">
        <v>178</v>
      </c>
      <c r="E81" s="64"/>
      <c r="F81" s="64" t="s">
        <v>179</v>
      </c>
      <c r="G81" s="64">
        <f>G82+G83+G84</f>
        <v>2191.12</v>
      </c>
      <c r="H81" s="64">
        <f>H82+H83+H84</f>
        <v>32050</v>
      </c>
      <c r="I81" s="64">
        <f>I82+I83+I84</f>
        <v>32050</v>
      </c>
      <c r="J81" s="64">
        <f>J82+J83+J84</f>
        <v>9378.64</v>
      </c>
      <c r="K81" s="64">
        <f t="shared" si="5"/>
        <v>428.02950089451974</v>
      </c>
      <c r="L81" s="64">
        <f t="shared" si="6"/>
        <v>29.262527301092042</v>
      </c>
    </row>
    <row r="82" spans="2:12" x14ac:dyDescent="0.25">
      <c r="B82" s="65"/>
      <c r="C82" s="65"/>
      <c r="D82" s="65"/>
      <c r="E82" s="65" t="s">
        <v>180</v>
      </c>
      <c r="F82" s="65" t="s">
        <v>181</v>
      </c>
      <c r="G82" s="65">
        <v>103.12</v>
      </c>
      <c r="H82" s="65">
        <v>21500</v>
      </c>
      <c r="I82" s="65">
        <v>21500</v>
      </c>
      <c r="J82" s="65">
        <v>0</v>
      </c>
      <c r="K82" s="65">
        <f t="shared" si="5"/>
        <v>0</v>
      </c>
      <c r="L82" s="65">
        <f t="shared" si="6"/>
        <v>0</v>
      </c>
    </row>
    <row r="83" spans="2:12" x14ac:dyDescent="0.25">
      <c r="B83" s="65"/>
      <c r="C83" s="65"/>
      <c r="D83" s="65"/>
      <c r="E83" s="65" t="s">
        <v>182</v>
      </c>
      <c r="F83" s="65" t="s">
        <v>183</v>
      </c>
      <c r="G83" s="65">
        <v>2088</v>
      </c>
      <c r="H83" s="65">
        <v>6000</v>
      </c>
      <c r="I83" s="65">
        <v>6000</v>
      </c>
      <c r="J83" s="65">
        <v>806.5</v>
      </c>
      <c r="K83" s="65">
        <f t="shared" si="5"/>
        <v>38.625478927203062</v>
      </c>
      <c r="L83" s="65">
        <f t="shared" si="6"/>
        <v>13.441666666666666</v>
      </c>
    </row>
    <row r="84" spans="2:12" x14ac:dyDescent="0.25">
      <c r="B84" s="65"/>
      <c r="C84" s="65"/>
      <c r="D84" s="65"/>
      <c r="E84" s="65" t="s">
        <v>184</v>
      </c>
      <c r="F84" s="65" t="s">
        <v>185</v>
      </c>
      <c r="G84" s="65">
        <v>0</v>
      </c>
      <c r="H84" s="65">
        <v>4550</v>
      </c>
      <c r="I84" s="65">
        <v>4550</v>
      </c>
      <c r="J84" s="65">
        <v>8572.14</v>
      </c>
      <c r="K84" s="65" t="e">
        <f t="shared" si="5"/>
        <v>#DIV/0!</v>
      </c>
      <c r="L84" s="65">
        <f t="shared" si="6"/>
        <v>188.39868131868133</v>
      </c>
    </row>
    <row r="85" spans="2:12" x14ac:dyDescent="0.25">
      <c r="B85" s="64"/>
      <c r="C85" s="64"/>
      <c r="D85" s="64" t="s">
        <v>186</v>
      </c>
      <c r="E85" s="64"/>
      <c r="F85" s="64" t="s">
        <v>187</v>
      </c>
      <c r="G85" s="64">
        <f>G86</f>
        <v>4400</v>
      </c>
      <c r="H85" s="64">
        <f>H86</f>
        <v>20000</v>
      </c>
      <c r="I85" s="64">
        <f>I86</f>
        <v>20000</v>
      </c>
      <c r="J85" s="64">
        <f>J86</f>
        <v>6245.64</v>
      </c>
      <c r="K85" s="64">
        <f t="shared" si="5"/>
        <v>141.94636363636363</v>
      </c>
      <c r="L85" s="64">
        <f t="shared" si="6"/>
        <v>31.228200000000001</v>
      </c>
    </row>
    <row r="86" spans="2:12" x14ac:dyDescent="0.25">
      <c r="B86" s="65"/>
      <c r="C86" s="65"/>
      <c r="D86" s="65"/>
      <c r="E86" s="65" t="s">
        <v>188</v>
      </c>
      <c r="F86" s="65" t="s">
        <v>189</v>
      </c>
      <c r="G86" s="65">
        <v>4400</v>
      </c>
      <c r="H86" s="65">
        <v>20000</v>
      </c>
      <c r="I86" s="65">
        <v>20000</v>
      </c>
      <c r="J86" s="65">
        <v>6245.64</v>
      </c>
      <c r="K86" s="65">
        <f t="shared" si="5"/>
        <v>141.94636363636363</v>
      </c>
      <c r="L86" s="65">
        <f t="shared" si="6"/>
        <v>31.228200000000001</v>
      </c>
    </row>
    <row r="87" spans="2:12" x14ac:dyDescent="0.25">
      <c r="B87" s="64"/>
      <c r="C87" s="65"/>
      <c r="D87" s="66"/>
      <c r="E87" s="67"/>
      <c r="F87" s="8"/>
      <c r="G87" s="64"/>
      <c r="H87" s="64"/>
      <c r="I87" s="64"/>
      <c r="J87" s="64"/>
      <c r="K87" s="69"/>
      <c r="L87" s="69"/>
    </row>
  </sheetData>
  <mergeCells count="7">
    <mergeCell ref="B26:F26"/>
    <mergeCell ref="B27:F27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3"/>
  <sheetViews>
    <sheetView workbookViewId="0">
      <selection activeCell="F13" sqref="F13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4" t="s">
        <v>16</v>
      </c>
      <c r="C2" s="94"/>
      <c r="D2" s="94"/>
      <c r="E2" s="94"/>
      <c r="F2" s="94"/>
      <c r="G2" s="94"/>
      <c r="H2" s="94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C7+C9+C11+C13</f>
        <v>2967092.0599999996</v>
      </c>
      <c r="D6" s="70">
        <f>D7+D9+D11+D13</f>
        <v>14166780</v>
      </c>
      <c r="E6" s="70">
        <f>E7+E9+E11+E13</f>
        <v>14166780</v>
      </c>
      <c r="F6" s="70">
        <f>F7+F9+F11+F13</f>
        <v>5328265.08</v>
      </c>
      <c r="G6" s="71">
        <f t="shared" ref="G6:G23" si="0">(F6*100)/C6</f>
        <v>179.57869092878772</v>
      </c>
      <c r="H6" s="71">
        <f t="shared" ref="H6:H23" si="1">(F6*100)/E6</f>
        <v>37.610982029790819</v>
      </c>
    </row>
    <row r="7" spans="1:8" x14ac:dyDescent="0.25">
      <c r="A7"/>
      <c r="B7" s="8" t="s">
        <v>190</v>
      </c>
      <c r="C7" s="70">
        <f>C8</f>
        <v>2959119.55</v>
      </c>
      <c r="D7" s="70">
        <f>D8</f>
        <v>14142480</v>
      </c>
      <c r="E7" s="70">
        <f>E8</f>
        <v>14142480</v>
      </c>
      <c r="F7" s="70">
        <f>F8</f>
        <v>5320367.4800000004</v>
      </c>
      <c r="G7" s="71">
        <f t="shared" si="0"/>
        <v>179.79562468167265</v>
      </c>
      <c r="H7" s="71">
        <f t="shared" si="1"/>
        <v>37.619763153280054</v>
      </c>
    </row>
    <row r="8" spans="1:8" x14ac:dyDescent="0.25">
      <c r="A8"/>
      <c r="B8" s="16" t="s">
        <v>191</v>
      </c>
      <c r="C8" s="72">
        <v>2959119.55</v>
      </c>
      <c r="D8" s="72">
        <v>14142480</v>
      </c>
      <c r="E8" s="72">
        <v>14142480</v>
      </c>
      <c r="F8" s="73">
        <v>5320367.4800000004</v>
      </c>
      <c r="G8" s="69">
        <f t="shared" si="0"/>
        <v>179.79562468167265</v>
      </c>
      <c r="H8" s="69">
        <f t="shared" si="1"/>
        <v>37.619763153280054</v>
      </c>
    </row>
    <row r="9" spans="1:8" x14ac:dyDescent="0.25">
      <c r="A9"/>
      <c r="B9" s="8" t="s">
        <v>192</v>
      </c>
      <c r="C9" s="70">
        <f>C10</f>
        <v>7643.5</v>
      </c>
      <c r="D9" s="70">
        <f>D10</f>
        <v>21300</v>
      </c>
      <c r="E9" s="70">
        <f>E10</f>
        <v>21300</v>
      </c>
      <c r="F9" s="70">
        <f>F10</f>
        <v>7897.6</v>
      </c>
      <c r="G9" s="71">
        <f t="shared" si="0"/>
        <v>103.32439327533199</v>
      </c>
      <c r="H9" s="71">
        <f t="shared" si="1"/>
        <v>37.077934272300467</v>
      </c>
    </row>
    <row r="10" spans="1:8" x14ac:dyDescent="0.25">
      <c r="A10"/>
      <c r="B10" s="16" t="s">
        <v>193</v>
      </c>
      <c r="C10" s="72">
        <v>7643.5</v>
      </c>
      <c r="D10" s="72">
        <v>21300</v>
      </c>
      <c r="E10" s="72">
        <v>21300</v>
      </c>
      <c r="F10" s="73">
        <v>7897.6</v>
      </c>
      <c r="G10" s="69">
        <f t="shared" si="0"/>
        <v>103.32439327533199</v>
      </c>
      <c r="H10" s="69">
        <f t="shared" si="1"/>
        <v>37.077934272300467</v>
      </c>
    </row>
    <row r="11" spans="1:8" x14ac:dyDescent="0.25">
      <c r="A11"/>
      <c r="B11" s="8" t="s">
        <v>194</v>
      </c>
      <c r="C11" s="70">
        <f>C12</f>
        <v>329.01</v>
      </c>
      <c r="D11" s="70">
        <f>D12</f>
        <v>3000</v>
      </c>
      <c r="E11" s="70">
        <f>E12</f>
        <v>3000</v>
      </c>
      <c r="F11" s="70">
        <f>F12</f>
        <v>0</v>
      </c>
      <c r="G11" s="71">
        <f t="shared" si="0"/>
        <v>0</v>
      </c>
      <c r="H11" s="71">
        <f t="shared" si="1"/>
        <v>0</v>
      </c>
    </row>
    <row r="12" spans="1:8" x14ac:dyDescent="0.25">
      <c r="A12"/>
      <c r="B12" s="16" t="s">
        <v>195</v>
      </c>
      <c r="C12" s="72">
        <v>329.01</v>
      </c>
      <c r="D12" s="72">
        <v>3000</v>
      </c>
      <c r="E12" s="72">
        <v>3000</v>
      </c>
      <c r="F12" s="73">
        <v>0</v>
      </c>
      <c r="G12" s="69">
        <f t="shared" si="0"/>
        <v>0</v>
      </c>
      <c r="H12" s="69">
        <f t="shared" si="1"/>
        <v>0</v>
      </c>
    </row>
    <row r="13" spans="1:8" x14ac:dyDescent="0.25">
      <c r="A13"/>
      <c r="B13" s="8" t="s">
        <v>196</v>
      </c>
      <c r="C13" s="70">
        <f>C14</f>
        <v>0</v>
      </c>
      <c r="D13" s="70">
        <f>D14</f>
        <v>0</v>
      </c>
      <c r="E13" s="70">
        <f>E14</f>
        <v>0</v>
      </c>
      <c r="F13" s="70">
        <f>F14</f>
        <v>0</v>
      </c>
      <c r="G13" s="71" t="e">
        <f t="shared" si="0"/>
        <v>#DIV/0!</v>
      </c>
      <c r="H13" s="71" t="e">
        <f t="shared" si="1"/>
        <v>#DIV/0!</v>
      </c>
    </row>
    <row r="14" spans="1:8" x14ac:dyDescent="0.25">
      <c r="A14"/>
      <c r="B14" s="16" t="s">
        <v>197</v>
      </c>
      <c r="C14" s="72">
        <v>0</v>
      </c>
      <c r="D14" s="72">
        <v>0</v>
      </c>
      <c r="E14" s="72">
        <v>0</v>
      </c>
      <c r="F14" s="73">
        <v>0</v>
      </c>
      <c r="G14" s="69" t="e">
        <f t="shared" si="0"/>
        <v>#DIV/0!</v>
      </c>
      <c r="H14" s="69" t="e">
        <f t="shared" si="1"/>
        <v>#DIV/0!</v>
      </c>
    </row>
    <row r="15" spans="1:8" x14ac:dyDescent="0.25">
      <c r="B15" s="8" t="s">
        <v>32</v>
      </c>
      <c r="C15" s="74">
        <f>C16+C18+C20+C22</f>
        <v>2964251.21</v>
      </c>
      <c r="D15" s="74">
        <f>D16+D18+D20+D22</f>
        <v>14166780</v>
      </c>
      <c r="E15" s="74">
        <f>E16+E18+E20+E22</f>
        <v>14166780</v>
      </c>
      <c r="F15" s="74">
        <f>F16+F18+F20+F22</f>
        <v>5329476.4400000004</v>
      </c>
      <c r="G15" s="71">
        <f t="shared" si="0"/>
        <v>179.79165942551813</v>
      </c>
      <c r="H15" s="71">
        <f t="shared" si="1"/>
        <v>37.619532737855742</v>
      </c>
    </row>
    <row r="16" spans="1:8" x14ac:dyDescent="0.25">
      <c r="A16"/>
      <c r="B16" s="8" t="s">
        <v>190</v>
      </c>
      <c r="C16" s="74">
        <f>C17</f>
        <v>2959119.55</v>
      </c>
      <c r="D16" s="74">
        <f>D17</f>
        <v>14142480</v>
      </c>
      <c r="E16" s="74">
        <f>E17</f>
        <v>14142480</v>
      </c>
      <c r="F16" s="74">
        <f>F17</f>
        <v>5320367.4800000004</v>
      </c>
      <c r="G16" s="71">
        <f t="shared" si="0"/>
        <v>179.79562468167265</v>
      </c>
      <c r="H16" s="71">
        <f t="shared" si="1"/>
        <v>37.619763153280047</v>
      </c>
    </row>
    <row r="17" spans="1:8" x14ac:dyDescent="0.25">
      <c r="A17"/>
      <c r="B17" s="16" t="s">
        <v>191</v>
      </c>
      <c r="C17" s="72">
        <v>2959119.55</v>
      </c>
      <c r="D17" s="72">
        <v>14142480</v>
      </c>
      <c r="E17" s="75">
        <v>14142480</v>
      </c>
      <c r="F17" s="73">
        <v>5320367.4800000004</v>
      </c>
      <c r="G17" s="69">
        <f t="shared" si="0"/>
        <v>179.79562468167265</v>
      </c>
      <c r="H17" s="69">
        <f t="shared" si="1"/>
        <v>37.619763153280047</v>
      </c>
    </row>
    <row r="18" spans="1:8" x14ac:dyDescent="0.25">
      <c r="A18"/>
      <c r="B18" s="8" t="s">
        <v>192</v>
      </c>
      <c r="C18" s="74">
        <f>C19</f>
        <v>5131.66</v>
      </c>
      <c r="D18" s="74">
        <f>D19</f>
        <v>21300</v>
      </c>
      <c r="E18" s="74">
        <f>E19</f>
        <v>21300</v>
      </c>
      <c r="F18" s="74">
        <f>F19</f>
        <v>8199.06</v>
      </c>
      <c r="G18" s="71">
        <f t="shared" si="0"/>
        <v>159.77403023583014</v>
      </c>
      <c r="H18" s="71">
        <f t="shared" si="1"/>
        <v>38.493239436619717</v>
      </c>
    </row>
    <row r="19" spans="1:8" x14ac:dyDescent="0.25">
      <c r="A19"/>
      <c r="B19" s="16" t="s">
        <v>193</v>
      </c>
      <c r="C19" s="72">
        <v>5131.66</v>
      </c>
      <c r="D19" s="72">
        <v>21300</v>
      </c>
      <c r="E19" s="75">
        <v>21300</v>
      </c>
      <c r="F19" s="73">
        <v>8199.06</v>
      </c>
      <c r="G19" s="69">
        <f t="shared" si="0"/>
        <v>159.77403023583014</v>
      </c>
      <c r="H19" s="69">
        <f t="shared" si="1"/>
        <v>38.493239436619717</v>
      </c>
    </row>
    <row r="20" spans="1:8" x14ac:dyDescent="0.25">
      <c r="A20"/>
      <c r="B20" s="8" t="s">
        <v>194</v>
      </c>
      <c r="C20" s="74">
        <f>C21</f>
        <v>0</v>
      </c>
      <c r="D20" s="74">
        <f>D21</f>
        <v>3000</v>
      </c>
      <c r="E20" s="74">
        <f>E21</f>
        <v>3000</v>
      </c>
      <c r="F20" s="74">
        <f>F21</f>
        <v>909.9</v>
      </c>
      <c r="G20" s="71" t="e">
        <f t="shared" si="0"/>
        <v>#DIV/0!</v>
      </c>
      <c r="H20" s="71">
        <f t="shared" si="1"/>
        <v>30.33</v>
      </c>
    </row>
    <row r="21" spans="1:8" x14ac:dyDescent="0.25">
      <c r="A21"/>
      <c r="B21" s="16" t="s">
        <v>195</v>
      </c>
      <c r="C21" s="72">
        <v>0</v>
      </c>
      <c r="D21" s="72">
        <v>3000</v>
      </c>
      <c r="E21" s="75">
        <v>3000</v>
      </c>
      <c r="F21" s="73">
        <v>909.9</v>
      </c>
      <c r="G21" s="69" t="e">
        <f t="shared" si="0"/>
        <v>#DIV/0!</v>
      </c>
      <c r="H21" s="69">
        <f t="shared" si="1"/>
        <v>30.33</v>
      </c>
    </row>
    <row r="22" spans="1:8" x14ac:dyDescent="0.25">
      <c r="A22"/>
      <c r="B22" s="8" t="s">
        <v>196</v>
      </c>
      <c r="C22" s="74">
        <f>C23</f>
        <v>0</v>
      </c>
      <c r="D22" s="74">
        <f>D23</f>
        <v>0</v>
      </c>
      <c r="E22" s="74">
        <f>E23</f>
        <v>0</v>
      </c>
      <c r="F22" s="74">
        <f>F23</f>
        <v>0</v>
      </c>
      <c r="G22" s="71" t="e">
        <f t="shared" si="0"/>
        <v>#DIV/0!</v>
      </c>
      <c r="H22" s="71" t="e">
        <f t="shared" si="1"/>
        <v>#DIV/0!</v>
      </c>
    </row>
    <row r="23" spans="1:8" x14ac:dyDescent="0.25">
      <c r="A23"/>
      <c r="B23" s="16" t="s">
        <v>197</v>
      </c>
      <c r="C23" s="72">
        <v>0</v>
      </c>
      <c r="D23" s="72">
        <v>0</v>
      </c>
      <c r="E23" s="75">
        <v>0</v>
      </c>
      <c r="F23" s="73">
        <v>0</v>
      </c>
      <c r="G23" s="69" t="e">
        <f t="shared" si="0"/>
        <v>#DIV/0!</v>
      </c>
      <c r="H23" s="69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17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2964251.21</v>
      </c>
      <c r="D6" s="74">
        <f t="shared" si="0"/>
        <v>14166780</v>
      </c>
      <c r="E6" s="74">
        <f t="shared" si="0"/>
        <v>14166780</v>
      </c>
      <c r="F6" s="74">
        <f t="shared" si="0"/>
        <v>5329476.4400000004</v>
      </c>
      <c r="G6" s="69">
        <f>(F6*100)/C6</f>
        <v>179.79165942551813</v>
      </c>
      <c r="H6" s="69">
        <f>(F6*100)/E6</f>
        <v>37.619532737855742</v>
      </c>
    </row>
    <row r="7" spans="2:8" x14ac:dyDescent="0.25">
      <c r="B7" s="8" t="s">
        <v>198</v>
      </c>
      <c r="C7" s="74">
        <f t="shared" si="0"/>
        <v>2964251.21</v>
      </c>
      <c r="D7" s="74">
        <f t="shared" si="0"/>
        <v>14166780</v>
      </c>
      <c r="E7" s="74">
        <f t="shared" si="0"/>
        <v>14166780</v>
      </c>
      <c r="F7" s="74">
        <f t="shared" si="0"/>
        <v>5329476.4400000004</v>
      </c>
      <c r="G7" s="69">
        <f>(F7*100)/C7</f>
        <v>179.79165942551813</v>
      </c>
      <c r="H7" s="69">
        <f>(F7*100)/E7</f>
        <v>37.619532737855742</v>
      </c>
    </row>
    <row r="8" spans="2:8" x14ac:dyDescent="0.25">
      <c r="B8" s="11" t="s">
        <v>199</v>
      </c>
      <c r="C8" s="72">
        <v>2964251.21</v>
      </c>
      <c r="D8" s="72">
        <v>14166780</v>
      </c>
      <c r="E8" s="72">
        <v>14166780</v>
      </c>
      <c r="F8" s="73">
        <v>5329476.4400000004</v>
      </c>
      <c r="G8" s="69">
        <f>(F8*100)/C8</f>
        <v>179.79165942551813</v>
      </c>
      <c r="H8" s="69">
        <f>(F8*100)/E8</f>
        <v>37.619532737855742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18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8051"/>
  <sheetViews>
    <sheetView tabSelected="1" zoomScaleNormal="100" workbookViewId="0">
      <selection activeCell="I23" sqref="I23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7" width="9.140625" style="39"/>
    <col min="8" max="8" width="12.85546875" style="39" bestFit="1" customWidth="1"/>
    <col min="9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200</v>
      </c>
      <c r="C1" s="39"/>
    </row>
    <row r="2" spans="1:6" ht="15" customHeight="1" x14ac:dyDescent="0.2">
      <c r="A2" s="40" t="s">
        <v>34</v>
      </c>
      <c r="B2" s="41" t="s">
        <v>201</v>
      </c>
      <c r="C2" s="39"/>
    </row>
    <row r="3" spans="1:6" ht="43.5" customHeight="1" x14ac:dyDescent="0.2">
      <c r="A3" s="42" t="s">
        <v>35</v>
      </c>
      <c r="B3" s="37" t="s">
        <v>202</v>
      </c>
      <c r="C3" s="39"/>
    </row>
    <row r="4" spans="1:6" x14ac:dyDescent="0.2">
      <c r="A4" s="42" t="s">
        <v>36</v>
      </c>
      <c r="B4" s="43" t="s">
        <v>203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204</v>
      </c>
      <c r="B7" s="45"/>
      <c r="C7" s="76">
        <f>C13+C36+C85+C144+C175</f>
        <v>14142480</v>
      </c>
      <c r="D7" s="76">
        <f>D13+D36+D85+D144+D175</f>
        <v>14142480</v>
      </c>
      <c r="E7" s="76">
        <f>E13+E36+E85+E144+E175</f>
        <v>5320367.4800000004</v>
      </c>
      <c r="F7" s="76">
        <f>(E7*100)/D7</f>
        <v>37.619763153280054</v>
      </c>
    </row>
    <row r="8" spans="1:6" x14ac:dyDescent="0.2">
      <c r="A8" s="46" t="s">
        <v>78</v>
      </c>
      <c r="B8" s="45"/>
      <c r="C8" s="76">
        <f>C99+C110</f>
        <v>21300</v>
      </c>
      <c r="D8" s="76">
        <f>D99+D110</f>
        <v>21300</v>
      </c>
      <c r="E8" s="76">
        <f>E99+E110</f>
        <v>8199.0600000000013</v>
      </c>
      <c r="F8" s="76">
        <f>(E8*100)/D8</f>
        <v>38.493239436619724</v>
      </c>
    </row>
    <row r="9" spans="1:6" x14ac:dyDescent="0.2">
      <c r="A9" s="46" t="s">
        <v>205</v>
      </c>
      <c r="B9" s="45"/>
      <c r="C9" s="76">
        <f>C165</f>
        <v>3000</v>
      </c>
      <c r="D9" s="76">
        <f>D165</f>
        <v>3000</v>
      </c>
      <c r="E9" s="76">
        <f>E165</f>
        <v>909.9</v>
      </c>
      <c r="F9" s="76">
        <f>(E9*100)/D9</f>
        <v>30.33</v>
      </c>
    </row>
    <row r="10" spans="1:6" x14ac:dyDescent="0.2">
      <c r="A10" s="46" t="s">
        <v>206</v>
      </c>
      <c r="B10" s="45"/>
      <c r="C10" s="76">
        <f>C120+C134</f>
        <v>0</v>
      </c>
      <c r="D10" s="76">
        <f>D120+D134</f>
        <v>0</v>
      </c>
      <c r="E10" s="76">
        <f>E120+E134</f>
        <v>0</v>
      </c>
      <c r="F10" s="76" t="e">
        <f>(E10*100)/D10</f>
        <v>#DIV/0!</v>
      </c>
    </row>
    <row r="11" spans="1:6" s="56" customFormat="1" x14ac:dyDescent="0.2"/>
    <row r="12" spans="1:6" ht="38.25" x14ac:dyDescent="0.2">
      <c r="A12" s="46" t="s">
        <v>207</v>
      </c>
      <c r="B12" s="46" t="s">
        <v>208</v>
      </c>
      <c r="C12" s="46" t="s">
        <v>43</v>
      </c>
      <c r="D12" s="46" t="s">
        <v>209</v>
      </c>
      <c r="E12" s="46" t="s">
        <v>210</v>
      </c>
      <c r="F12" s="46" t="s">
        <v>211</v>
      </c>
    </row>
    <row r="13" spans="1:6" x14ac:dyDescent="0.2">
      <c r="A13" s="48" t="s">
        <v>76</v>
      </c>
      <c r="B13" s="49" t="s">
        <v>77</v>
      </c>
      <c r="C13" s="79">
        <f>C14+C27</f>
        <v>135100</v>
      </c>
      <c r="D13" s="79">
        <f>D14+D27</f>
        <v>135100</v>
      </c>
      <c r="E13" s="79">
        <f>E14+E27</f>
        <v>26523.41</v>
      </c>
      <c r="F13" s="80">
        <f>(E14*100)/D14</f>
        <v>19.927430503380915</v>
      </c>
    </row>
    <row r="14" spans="1:6" x14ac:dyDescent="0.2">
      <c r="A14" s="50" t="s">
        <v>95</v>
      </c>
      <c r="B14" s="51" t="s">
        <v>96</v>
      </c>
      <c r="C14" s="81">
        <f>C15+C17+C19+C25</f>
        <v>133100</v>
      </c>
      <c r="D14" s="81">
        <f>D15+D17+D19+D25</f>
        <v>133100</v>
      </c>
      <c r="E14" s="81">
        <f>E15+E17+E19+E25</f>
        <v>26523.41</v>
      </c>
      <c r="F14" s="80">
        <f>(E15*100)/D15</f>
        <v>23.076923076923077</v>
      </c>
    </row>
    <row r="15" spans="1:6" x14ac:dyDescent="0.2">
      <c r="A15" s="52" t="s">
        <v>97</v>
      </c>
      <c r="B15" s="53" t="s">
        <v>98</v>
      </c>
      <c r="C15" s="82">
        <f>C16</f>
        <v>65000</v>
      </c>
      <c r="D15" s="82">
        <f>D16</f>
        <v>65000</v>
      </c>
      <c r="E15" s="82">
        <f>E16</f>
        <v>15000</v>
      </c>
      <c r="F15" s="82">
        <f>(E16*100)/D16</f>
        <v>23.076923076923077</v>
      </c>
    </row>
    <row r="16" spans="1:6" x14ac:dyDescent="0.2">
      <c r="A16" s="54" t="s">
        <v>99</v>
      </c>
      <c r="B16" s="55" t="s">
        <v>100</v>
      </c>
      <c r="C16" s="83">
        <v>65000</v>
      </c>
      <c r="D16" s="83">
        <v>65000</v>
      </c>
      <c r="E16" s="83">
        <v>15000</v>
      </c>
      <c r="F16" s="83"/>
    </row>
    <row r="17" spans="1:6" x14ac:dyDescent="0.2">
      <c r="A17" s="52" t="s">
        <v>107</v>
      </c>
      <c r="B17" s="53" t="s">
        <v>108</v>
      </c>
      <c r="C17" s="82">
        <f>C18</f>
        <v>1400</v>
      </c>
      <c r="D17" s="82">
        <f>D18</f>
        <v>1400</v>
      </c>
      <c r="E17" s="82">
        <f>E18</f>
        <v>0</v>
      </c>
      <c r="F17" s="82">
        <f>(E18*100)/D18</f>
        <v>0</v>
      </c>
    </row>
    <row r="18" spans="1:6" x14ac:dyDescent="0.2">
      <c r="A18" s="54" t="s">
        <v>109</v>
      </c>
      <c r="B18" s="55" t="s">
        <v>110</v>
      </c>
      <c r="C18" s="83">
        <v>1400</v>
      </c>
      <c r="D18" s="83">
        <v>1400</v>
      </c>
      <c r="E18" s="83">
        <v>0</v>
      </c>
      <c r="F18" s="83"/>
    </row>
    <row r="19" spans="1:6" x14ac:dyDescent="0.2">
      <c r="A19" s="52" t="s">
        <v>121</v>
      </c>
      <c r="B19" s="53" t="s">
        <v>122</v>
      </c>
      <c r="C19" s="82">
        <f>C20+C21+C22+C23+C24</f>
        <v>64500</v>
      </c>
      <c r="D19" s="82">
        <f>D20+D21+D22+D23+D24</f>
        <v>64500</v>
      </c>
      <c r="E19" s="82">
        <f>E20+E21+E22+E23+E24</f>
        <v>11523.41</v>
      </c>
      <c r="F19" s="82">
        <f>(E20*100)/D20</f>
        <v>5.0407142857142855</v>
      </c>
    </row>
    <row r="20" spans="1:6" x14ac:dyDescent="0.2">
      <c r="A20" s="54" t="s">
        <v>123</v>
      </c>
      <c r="B20" s="55" t="s">
        <v>124</v>
      </c>
      <c r="C20" s="83">
        <v>2800</v>
      </c>
      <c r="D20" s="83">
        <v>2800</v>
      </c>
      <c r="E20" s="83">
        <v>141.13999999999999</v>
      </c>
      <c r="F20" s="83"/>
    </row>
    <row r="21" spans="1:6" x14ac:dyDescent="0.2">
      <c r="A21" s="54" t="s">
        <v>129</v>
      </c>
      <c r="B21" s="55" t="s">
        <v>130</v>
      </c>
      <c r="C21" s="83">
        <v>2800</v>
      </c>
      <c r="D21" s="83">
        <v>2800</v>
      </c>
      <c r="E21" s="83">
        <v>403.68</v>
      </c>
      <c r="F21" s="83"/>
    </row>
    <row r="22" spans="1:6" x14ac:dyDescent="0.2">
      <c r="A22" s="54" t="s">
        <v>131</v>
      </c>
      <c r="B22" s="55" t="s">
        <v>132</v>
      </c>
      <c r="C22" s="83">
        <v>56000</v>
      </c>
      <c r="D22" s="83">
        <v>56000</v>
      </c>
      <c r="E22" s="83">
        <v>10978.59</v>
      </c>
      <c r="F22" s="83"/>
    </row>
    <row r="23" spans="1:6" x14ac:dyDescent="0.2">
      <c r="A23" s="54" t="s">
        <v>135</v>
      </c>
      <c r="B23" s="55" t="s">
        <v>136</v>
      </c>
      <c r="C23" s="83">
        <v>2500</v>
      </c>
      <c r="D23" s="83">
        <v>2500</v>
      </c>
      <c r="E23" s="83">
        <v>0</v>
      </c>
      <c r="F23" s="83"/>
    </row>
    <row r="24" spans="1:6" x14ac:dyDescent="0.2">
      <c r="A24" s="54" t="s">
        <v>139</v>
      </c>
      <c r="B24" s="55" t="s">
        <v>140</v>
      </c>
      <c r="C24" s="83">
        <v>400</v>
      </c>
      <c r="D24" s="83">
        <v>400</v>
      </c>
      <c r="E24" s="83">
        <v>0</v>
      </c>
      <c r="F24" s="83"/>
    </row>
    <row r="25" spans="1:6" x14ac:dyDescent="0.2">
      <c r="A25" s="52" t="s">
        <v>145</v>
      </c>
      <c r="B25" s="53" t="s">
        <v>146</v>
      </c>
      <c r="C25" s="82">
        <f>C26</f>
        <v>2200</v>
      </c>
      <c r="D25" s="82">
        <f>D26</f>
        <v>2200</v>
      </c>
      <c r="E25" s="82">
        <f>E26</f>
        <v>0</v>
      </c>
      <c r="F25" s="82">
        <f>(E26*100)/D26</f>
        <v>0</v>
      </c>
    </row>
    <row r="26" spans="1:6" x14ac:dyDescent="0.2">
      <c r="A26" s="54" t="s">
        <v>149</v>
      </c>
      <c r="B26" s="55" t="s">
        <v>150</v>
      </c>
      <c r="C26" s="83">
        <v>2200</v>
      </c>
      <c r="D26" s="83">
        <v>2200</v>
      </c>
      <c r="E26" s="83">
        <v>0</v>
      </c>
      <c r="F26" s="83"/>
    </row>
    <row r="27" spans="1:6" x14ac:dyDescent="0.2">
      <c r="A27" s="50" t="s">
        <v>158</v>
      </c>
      <c r="B27" s="51" t="s">
        <v>159</v>
      </c>
      <c r="C27" s="81">
        <f t="shared" ref="C27:E28" si="0">C28</f>
        <v>2000</v>
      </c>
      <c r="D27" s="81">
        <f t="shared" si="0"/>
        <v>2000</v>
      </c>
      <c r="E27" s="81">
        <f t="shared" si="0"/>
        <v>0</v>
      </c>
      <c r="F27" s="80">
        <f>(E28*100)/D28</f>
        <v>0</v>
      </c>
    </row>
    <row r="28" spans="1:6" x14ac:dyDescent="0.2">
      <c r="A28" s="52" t="s">
        <v>164</v>
      </c>
      <c r="B28" s="53" t="s">
        <v>165</v>
      </c>
      <c r="C28" s="82">
        <f t="shared" si="0"/>
        <v>2000</v>
      </c>
      <c r="D28" s="82">
        <f t="shared" si="0"/>
        <v>2000</v>
      </c>
      <c r="E28" s="82">
        <f t="shared" si="0"/>
        <v>0</v>
      </c>
      <c r="F28" s="82">
        <f>(E29*100)/D29</f>
        <v>0</v>
      </c>
    </row>
    <row r="29" spans="1:6" x14ac:dyDescent="0.2">
      <c r="A29" s="54" t="s">
        <v>166</v>
      </c>
      <c r="B29" s="55" t="s">
        <v>167</v>
      </c>
      <c r="C29" s="83">
        <v>2000</v>
      </c>
      <c r="D29" s="83">
        <v>2000</v>
      </c>
      <c r="E29" s="83">
        <v>0</v>
      </c>
      <c r="F29" s="83"/>
    </row>
    <row r="30" spans="1:6" x14ac:dyDescent="0.2">
      <c r="A30" s="48" t="s">
        <v>50</v>
      </c>
      <c r="B30" s="49" t="s">
        <v>51</v>
      </c>
      <c r="C30" s="79">
        <f t="shared" ref="C30:E32" si="1">C31</f>
        <v>135100</v>
      </c>
      <c r="D30" s="79">
        <f t="shared" si="1"/>
        <v>135100</v>
      </c>
      <c r="E30" s="79">
        <f t="shared" si="1"/>
        <v>26523.41</v>
      </c>
      <c r="F30" s="80">
        <f>(E31*100)/D31</f>
        <v>19.632427831236122</v>
      </c>
    </row>
    <row r="31" spans="1:6" x14ac:dyDescent="0.2">
      <c r="A31" s="50" t="s">
        <v>68</v>
      </c>
      <c r="B31" s="51" t="s">
        <v>69</v>
      </c>
      <c r="C31" s="81">
        <f t="shared" si="1"/>
        <v>135100</v>
      </c>
      <c r="D31" s="81">
        <f t="shared" si="1"/>
        <v>135100</v>
      </c>
      <c r="E31" s="81">
        <f t="shared" si="1"/>
        <v>26523.41</v>
      </c>
      <c r="F31" s="80">
        <f>(E32*100)/D32</f>
        <v>19.632427831236122</v>
      </c>
    </row>
    <row r="32" spans="1:6" ht="25.5" x14ac:dyDescent="0.2">
      <c r="A32" s="52" t="s">
        <v>70</v>
      </c>
      <c r="B32" s="53" t="s">
        <v>71</v>
      </c>
      <c r="C32" s="82">
        <f t="shared" si="1"/>
        <v>135100</v>
      </c>
      <c r="D32" s="82">
        <f t="shared" si="1"/>
        <v>135100</v>
      </c>
      <c r="E32" s="82">
        <f>E33</f>
        <v>26523.41</v>
      </c>
      <c r="F32" s="82">
        <f>(E33*100)/D33</f>
        <v>19.632427831236122</v>
      </c>
    </row>
    <row r="33" spans="1:6" x14ac:dyDescent="0.2">
      <c r="A33" s="54" t="s">
        <v>72</v>
      </c>
      <c r="B33" s="55" t="s">
        <v>73</v>
      </c>
      <c r="C33" s="83">
        <v>135100</v>
      </c>
      <c r="D33" s="83">
        <v>135100</v>
      </c>
      <c r="E33" s="83">
        <f>E13</f>
        <v>26523.41</v>
      </c>
      <c r="F33" s="83"/>
    </row>
    <row r="34" spans="1:6" x14ac:dyDescent="0.2">
      <c r="A34" s="47" t="s">
        <v>204</v>
      </c>
      <c r="B34" s="47" t="s">
        <v>212</v>
      </c>
      <c r="C34" s="77">
        <v>135100</v>
      </c>
      <c r="D34" s="77">
        <v>135100</v>
      </c>
      <c r="E34" s="77">
        <v>26523.41</v>
      </c>
      <c r="F34" s="78">
        <f>(E34*100)/D34</f>
        <v>19.632427831236122</v>
      </c>
    </row>
    <row r="35" spans="1:6" ht="38.25" x14ac:dyDescent="0.2">
      <c r="A35" s="46" t="s">
        <v>213</v>
      </c>
      <c r="B35" s="46" t="s">
        <v>214</v>
      </c>
      <c r="C35" s="46" t="s">
        <v>43</v>
      </c>
      <c r="D35" s="46" t="s">
        <v>209</v>
      </c>
      <c r="E35" s="46" t="s">
        <v>210</v>
      </c>
      <c r="F35" s="46" t="s">
        <v>211</v>
      </c>
    </row>
    <row r="36" spans="1:6" x14ac:dyDescent="0.2">
      <c r="A36" s="48" t="s">
        <v>76</v>
      </c>
      <c r="B36" s="49" t="s">
        <v>77</v>
      </c>
      <c r="C36" s="79">
        <f>C37+C46+C77+C82</f>
        <v>4328580</v>
      </c>
      <c r="D36" s="79">
        <f>D37+D46+D77+D82</f>
        <v>4328580</v>
      </c>
      <c r="E36" s="79">
        <f>E37+E46+E77+E82</f>
        <v>2155210.3400000003</v>
      </c>
      <c r="F36" s="80">
        <f>(E37*100)/D37</f>
        <v>50.932883728328306</v>
      </c>
    </row>
    <row r="37" spans="1:6" x14ac:dyDescent="0.2">
      <c r="A37" s="50" t="s">
        <v>78</v>
      </c>
      <c r="B37" s="51" t="s">
        <v>79</v>
      </c>
      <c r="C37" s="81">
        <f>C38+C42+C44</f>
        <v>3772200</v>
      </c>
      <c r="D37" s="81">
        <f>D38+D42+D44</f>
        <v>3772200</v>
      </c>
      <c r="E37" s="81">
        <f>E38+E42+E44</f>
        <v>1921290.2400000002</v>
      </c>
      <c r="F37" s="80">
        <f>(E38*100)/D38</f>
        <v>50.816797720977085</v>
      </c>
    </row>
    <row r="38" spans="1:6" x14ac:dyDescent="0.2">
      <c r="A38" s="52" t="s">
        <v>80</v>
      </c>
      <c r="B38" s="53" t="s">
        <v>81</v>
      </c>
      <c r="C38" s="82">
        <f>C39+C40+C41</f>
        <v>3176800</v>
      </c>
      <c r="D38" s="82">
        <f>D39+D40+D41</f>
        <v>3176800</v>
      </c>
      <c r="E38" s="82">
        <f>E39+E40+E41</f>
        <v>1614348.03</v>
      </c>
      <c r="F38" s="82">
        <f>(E39*100)/D39</f>
        <v>51.000565113371707</v>
      </c>
    </row>
    <row r="39" spans="1:6" x14ac:dyDescent="0.2">
      <c r="A39" s="54" t="s">
        <v>82</v>
      </c>
      <c r="B39" s="55" t="s">
        <v>83</v>
      </c>
      <c r="C39" s="83">
        <v>3151580</v>
      </c>
      <c r="D39" s="83">
        <v>3151580</v>
      </c>
      <c r="E39" s="83">
        <v>1607323.61</v>
      </c>
      <c r="F39" s="83"/>
    </row>
    <row r="40" spans="1:6" x14ac:dyDescent="0.2">
      <c r="A40" s="54" t="s">
        <v>84</v>
      </c>
      <c r="B40" s="55" t="s">
        <v>85</v>
      </c>
      <c r="C40" s="83">
        <v>300</v>
      </c>
      <c r="D40" s="83">
        <v>300</v>
      </c>
      <c r="E40" s="83">
        <v>0</v>
      </c>
      <c r="F40" s="83"/>
    </row>
    <row r="41" spans="1:6" x14ac:dyDescent="0.2">
      <c r="A41" s="54" t="s">
        <v>86</v>
      </c>
      <c r="B41" s="55" t="s">
        <v>87</v>
      </c>
      <c r="C41" s="83">
        <v>24920</v>
      </c>
      <c r="D41" s="83">
        <v>24920</v>
      </c>
      <c r="E41" s="83">
        <v>7024.42</v>
      </c>
      <c r="F41" s="83"/>
    </row>
    <row r="42" spans="1:6" x14ac:dyDescent="0.2">
      <c r="A42" s="52" t="s">
        <v>88</v>
      </c>
      <c r="B42" s="53" t="s">
        <v>89</v>
      </c>
      <c r="C42" s="82">
        <f>C43</f>
        <v>75500</v>
      </c>
      <c r="D42" s="82">
        <f>D43</f>
        <v>75500</v>
      </c>
      <c r="E42" s="82">
        <f>E43</f>
        <v>43351.86</v>
      </c>
      <c r="F42" s="82">
        <f>(E43*100)/D43</f>
        <v>57.419682119205298</v>
      </c>
    </row>
    <row r="43" spans="1:6" x14ac:dyDescent="0.2">
      <c r="A43" s="54" t="s">
        <v>90</v>
      </c>
      <c r="B43" s="55" t="s">
        <v>89</v>
      </c>
      <c r="C43" s="83">
        <v>75500</v>
      </c>
      <c r="D43" s="83">
        <v>75500</v>
      </c>
      <c r="E43" s="83">
        <v>43351.86</v>
      </c>
      <c r="F43" s="83"/>
    </row>
    <row r="44" spans="1:6" x14ac:dyDescent="0.2">
      <c r="A44" s="52" t="s">
        <v>91</v>
      </c>
      <c r="B44" s="53" t="s">
        <v>92</v>
      </c>
      <c r="C44" s="82">
        <f>C45</f>
        <v>519900</v>
      </c>
      <c r="D44" s="82">
        <f>D45</f>
        <v>519900</v>
      </c>
      <c r="E44" s="82">
        <f>E45</f>
        <v>263590.34999999998</v>
      </c>
      <c r="F44" s="82">
        <f>(E45*100)/D45</f>
        <v>50.700201961915745</v>
      </c>
    </row>
    <row r="45" spans="1:6" x14ac:dyDescent="0.2">
      <c r="A45" s="54" t="s">
        <v>93</v>
      </c>
      <c r="B45" s="55" t="s">
        <v>94</v>
      </c>
      <c r="C45" s="83">
        <v>519900</v>
      </c>
      <c r="D45" s="83">
        <v>519900</v>
      </c>
      <c r="E45" s="83">
        <v>263590.34999999998</v>
      </c>
      <c r="F45" s="83"/>
    </row>
    <row r="46" spans="1:6" x14ac:dyDescent="0.2">
      <c r="A46" s="50" t="s">
        <v>95</v>
      </c>
      <c r="B46" s="51" t="s">
        <v>96</v>
      </c>
      <c r="C46" s="81">
        <f>C47+C52+C58+C68+C70</f>
        <v>542380</v>
      </c>
      <c r="D46" s="81">
        <f>D47+D52+D58+D68+D70</f>
        <v>542380</v>
      </c>
      <c r="E46" s="81">
        <f>E47+E52+E58+E68+E70</f>
        <v>232132.06</v>
      </c>
      <c r="F46" s="80">
        <f>(E47*100)/D47</f>
        <v>25.233164473684212</v>
      </c>
    </row>
    <row r="47" spans="1:6" x14ac:dyDescent="0.2">
      <c r="A47" s="52" t="s">
        <v>97</v>
      </c>
      <c r="B47" s="53" t="s">
        <v>98</v>
      </c>
      <c r="C47" s="82">
        <f>C48+C49+C50+C51</f>
        <v>152000</v>
      </c>
      <c r="D47" s="82">
        <f>D48+D49+D50+D51</f>
        <v>152000</v>
      </c>
      <c r="E47" s="82">
        <f>E48+E49+E50+E51</f>
        <v>38354.410000000003</v>
      </c>
      <c r="F47" s="82">
        <f>(E48*100)/D48</f>
        <v>18.333333333333332</v>
      </c>
    </row>
    <row r="48" spans="1:6" x14ac:dyDescent="0.2">
      <c r="A48" s="54" t="s">
        <v>99</v>
      </c>
      <c r="B48" s="55" t="s">
        <v>100</v>
      </c>
      <c r="C48" s="83">
        <v>60000</v>
      </c>
      <c r="D48" s="83">
        <v>60000</v>
      </c>
      <c r="E48" s="83">
        <v>11000</v>
      </c>
      <c r="F48" s="83"/>
    </row>
    <row r="49" spans="1:6" ht="25.5" x14ac:dyDescent="0.2">
      <c r="A49" s="54" t="s">
        <v>101</v>
      </c>
      <c r="B49" s="55" t="s">
        <v>102</v>
      </c>
      <c r="C49" s="83">
        <v>80000</v>
      </c>
      <c r="D49" s="83">
        <v>80000</v>
      </c>
      <c r="E49" s="83">
        <v>26786.799999999999</v>
      </c>
      <c r="F49" s="83"/>
    </row>
    <row r="50" spans="1:6" x14ac:dyDescent="0.2">
      <c r="A50" s="54" t="s">
        <v>103</v>
      </c>
      <c r="B50" s="55" t="s">
        <v>104</v>
      </c>
      <c r="C50" s="83">
        <v>10000</v>
      </c>
      <c r="D50" s="83">
        <v>10000</v>
      </c>
      <c r="E50" s="83">
        <v>567.61</v>
      </c>
      <c r="F50" s="83"/>
    </row>
    <row r="51" spans="1:6" x14ac:dyDescent="0.2">
      <c r="A51" s="54" t="s">
        <v>105</v>
      </c>
      <c r="B51" s="55" t="s">
        <v>106</v>
      </c>
      <c r="C51" s="83">
        <v>2000</v>
      </c>
      <c r="D51" s="83">
        <v>2000</v>
      </c>
      <c r="E51" s="83">
        <v>0</v>
      </c>
      <c r="F51" s="83"/>
    </row>
    <row r="52" spans="1:6" x14ac:dyDescent="0.2">
      <c r="A52" s="52" t="s">
        <v>107</v>
      </c>
      <c r="B52" s="53" t="s">
        <v>108</v>
      </c>
      <c r="C52" s="82">
        <f>C53+C54+C55+C56+C57</f>
        <v>160500</v>
      </c>
      <c r="D52" s="82">
        <f>D53+D54+D55+D56+D57</f>
        <v>160500</v>
      </c>
      <c r="E52" s="82">
        <f>E53+E54+E55+E56+E57</f>
        <v>45066.729999999996</v>
      </c>
      <c r="F52" s="82">
        <f>(E53*100)/D53</f>
        <v>48.585874999999994</v>
      </c>
    </row>
    <row r="53" spans="1:6" x14ac:dyDescent="0.2">
      <c r="A53" s="54" t="s">
        <v>109</v>
      </c>
      <c r="B53" s="55" t="s">
        <v>110</v>
      </c>
      <c r="C53" s="83">
        <v>40000</v>
      </c>
      <c r="D53" s="83">
        <v>40000</v>
      </c>
      <c r="E53" s="83">
        <v>19434.349999999999</v>
      </c>
      <c r="F53" s="83"/>
    </row>
    <row r="54" spans="1:6" x14ac:dyDescent="0.2">
      <c r="A54" s="54" t="s">
        <v>113</v>
      </c>
      <c r="B54" s="55" t="s">
        <v>114</v>
      </c>
      <c r="C54" s="83">
        <v>100000</v>
      </c>
      <c r="D54" s="83">
        <v>100000</v>
      </c>
      <c r="E54" s="83">
        <v>20000</v>
      </c>
      <c r="F54" s="83"/>
    </row>
    <row r="55" spans="1:6" x14ac:dyDescent="0.2">
      <c r="A55" s="54" t="s">
        <v>115</v>
      </c>
      <c r="B55" s="55" t="s">
        <v>116</v>
      </c>
      <c r="C55" s="83">
        <v>10000</v>
      </c>
      <c r="D55" s="83">
        <v>10000</v>
      </c>
      <c r="E55" s="83">
        <v>2198.4699999999998</v>
      </c>
      <c r="F55" s="83"/>
    </row>
    <row r="56" spans="1:6" x14ac:dyDescent="0.2">
      <c r="A56" s="54" t="s">
        <v>117</v>
      </c>
      <c r="B56" s="55" t="s">
        <v>118</v>
      </c>
      <c r="C56" s="83">
        <v>5500</v>
      </c>
      <c r="D56" s="83">
        <v>5500</v>
      </c>
      <c r="E56" s="83">
        <v>3433.91</v>
      </c>
      <c r="F56" s="83"/>
    </row>
    <row r="57" spans="1:6" x14ac:dyDescent="0.2">
      <c r="A57" s="54" t="s">
        <v>119</v>
      </c>
      <c r="B57" s="55" t="s">
        <v>120</v>
      </c>
      <c r="C57" s="83">
        <v>5000</v>
      </c>
      <c r="D57" s="83">
        <v>5000</v>
      </c>
      <c r="E57" s="83">
        <v>0</v>
      </c>
      <c r="F57" s="83"/>
    </row>
    <row r="58" spans="1:6" x14ac:dyDescent="0.2">
      <c r="A58" s="52" t="s">
        <v>121</v>
      </c>
      <c r="B58" s="53" t="s">
        <v>122</v>
      </c>
      <c r="C58" s="82">
        <f>C59+C60+C61+C62+C63+C64+C65+C66+C67</f>
        <v>185000</v>
      </c>
      <c r="D58" s="82">
        <f>D59+D60+D61+D62+D63+D64+D65+D66+D67</f>
        <v>185000</v>
      </c>
      <c r="E58" s="82">
        <f>E59+E60+E61+E62+E63+E64+E65+E66+E67</f>
        <v>135387.47</v>
      </c>
      <c r="F58" s="82">
        <f>(E59*100)/D59</f>
        <v>41.666666666666664</v>
      </c>
    </row>
    <row r="59" spans="1:6" x14ac:dyDescent="0.2">
      <c r="A59" s="54" t="s">
        <v>123</v>
      </c>
      <c r="B59" s="55" t="s">
        <v>124</v>
      </c>
      <c r="C59" s="83">
        <v>36000</v>
      </c>
      <c r="D59" s="83">
        <v>36000</v>
      </c>
      <c r="E59" s="83">
        <v>15000</v>
      </c>
      <c r="F59" s="83"/>
    </row>
    <row r="60" spans="1:6" x14ac:dyDescent="0.2">
      <c r="A60" s="54" t="s">
        <v>125</v>
      </c>
      <c r="B60" s="55" t="s">
        <v>126</v>
      </c>
      <c r="C60" s="83">
        <v>28000</v>
      </c>
      <c r="D60" s="83">
        <v>28000</v>
      </c>
      <c r="E60" s="83">
        <v>30555.52</v>
      </c>
      <c r="F60" s="83"/>
    </row>
    <row r="61" spans="1:6" x14ac:dyDescent="0.2">
      <c r="A61" s="54" t="s">
        <v>127</v>
      </c>
      <c r="B61" s="55" t="s">
        <v>128</v>
      </c>
      <c r="C61" s="83">
        <v>10000</v>
      </c>
      <c r="D61" s="83">
        <v>10000</v>
      </c>
      <c r="E61" s="83">
        <v>606.95000000000005</v>
      </c>
      <c r="F61" s="83"/>
    </row>
    <row r="62" spans="1:6" x14ac:dyDescent="0.2">
      <c r="A62" s="54" t="s">
        <v>129</v>
      </c>
      <c r="B62" s="55" t="s">
        <v>130</v>
      </c>
      <c r="C62" s="83">
        <v>19000</v>
      </c>
      <c r="D62" s="83">
        <v>19000</v>
      </c>
      <c r="E62" s="83">
        <v>11000</v>
      </c>
      <c r="F62" s="83"/>
    </row>
    <row r="63" spans="1:6" x14ac:dyDescent="0.2">
      <c r="A63" s="54" t="s">
        <v>131</v>
      </c>
      <c r="B63" s="55" t="s">
        <v>132</v>
      </c>
      <c r="C63" s="83">
        <v>20000</v>
      </c>
      <c r="D63" s="83">
        <v>20000</v>
      </c>
      <c r="E63" s="83">
        <v>8500</v>
      </c>
      <c r="F63" s="83"/>
    </row>
    <row r="64" spans="1:6" x14ac:dyDescent="0.2">
      <c r="A64" s="54" t="s">
        <v>133</v>
      </c>
      <c r="B64" s="55" t="s">
        <v>134</v>
      </c>
      <c r="C64" s="83">
        <v>12000</v>
      </c>
      <c r="D64" s="83">
        <v>12000</v>
      </c>
      <c r="E64" s="83">
        <v>1100</v>
      </c>
      <c r="F64" s="83"/>
    </row>
    <row r="65" spans="1:6" x14ac:dyDescent="0.2">
      <c r="A65" s="54" t="s">
        <v>135</v>
      </c>
      <c r="B65" s="55" t="s">
        <v>136</v>
      </c>
      <c r="C65" s="83">
        <v>50000</v>
      </c>
      <c r="D65" s="83">
        <v>50000</v>
      </c>
      <c r="E65" s="83">
        <v>61218.19</v>
      </c>
      <c r="F65" s="83"/>
    </row>
    <row r="66" spans="1:6" x14ac:dyDescent="0.2">
      <c r="A66" s="54" t="s">
        <v>137</v>
      </c>
      <c r="B66" s="55" t="s">
        <v>138</v>
      </c>
      <c r="C66" s="83">
        <v>1300</v>
      </c>
      <c r="D66" s="83">
        <v>1300</v>
      </c>
      <c r="E66" s="83">
        <v>152.63999999999999</v>
      </c>
      <c r="F66" s="83"/>
    </row>
    <row r="67" spans="1:6" x14ac:dyDescent="0.2">
      <c r="A67" s="54" t="s">
        <v>139</v>
      </c>
      <c r="B67" s="55" t="s">
        <v>140</v>
      </c>
      <c r="C67" s="83">
        <v>8700</v>
      </c>
      <c r="D67" s="83">
        <v>8700</v>
      </c>
      <c r="E67" s="83">
        <v>7254.17</v>
      </c>
      <c r="F67" s="83"/>
    </row>
    <row r="68" spans="1:6" x14ac:dyDescent="0.2">
      <c r="A68" s="52" t="s">
        <v>141</v>
      </c>
      <c r="B68" s="53" t="s">
        <v>142</v>
      </c>
      <c r="C68" s="82">
        <f>C69</f>
        <v>10000</v>
      </c>
      <c r="D68" s="82">
        <f>D69</f>
        <v>10000</v>
      </c>
      <c r="E68" s="82">
        <f>E69</f>
        <v>3034.44</v>
      </c>
      <c r="F68" s="82">
        <f>(E69*100)/D69</f>
        <v>30.3444</v>
      </c>
    </row>
    <row r="69" spans="1:6" ht="25.5" x14ac:dyDescent="0.2">
      <c r="A69" s="54" t="s">
        <v>143</v>
      </c>
      <c r="B69" s="55" t="s">
        <v>144</v>
      </c>
      <c r="C69" s="83">
        <v>10000</v>
      </c>
      <c r="D69" s="83">
        <v>10000</v>
      </c>
      <c r="E69" s="83">
        <v>3034.44</v>
      </c>
      <c r="F69" s="83"/>
    </row>
    <row r="70" spans="1:6" x14ac:dyDescent="0.2">
      <c r="A70" s="52" t="s">
        <v>145</v>
      </c>
      <c r="B70" s="53" t="s">
        <v>146</v>
      </c>
      <c r="C70" s="82">
        <f>C71+C72+C73+C74+C75+C76</f>
        <v>34880</v>
      </c>
      <c r="D70" s="82">
        <f>D71+D72+D73+D74+D75+D76</f>
        <v>34880</v>
      </c>
      <c r="E70" s="82">
        <f>E71+E72+E73+E74+E75+E76</f>
        <v>10289.009999999998</v>
      </c>
      <c r="F70" s="82">
        <f>(E71*100)/D71</f>
        <v>10.054285714285715</v>
      </c>
    </row>
    <row r="71" spans="1:6" x14ac:dyDescent="0.2">
      <c r="A71" s="54" t="s">
        <v>147</v>
      </c>
      <c r="B71" s="55" t="s">
        <v>148</v>
      </c>
      <c r="C71" s="83">
        <v>7000</v>
      </c>
      <c r="D71" s="83">
        <v>7000</v>
      </c>
      <c r="E71" s="83">
        <v>703.8</v>
      </c>
      <c r="F71" s="83"/>
    </row>
    <row r="72" spans="1:6" x14ac:dyDescent="0.2">
      <c r="A72" s="54" t="s">
        <v>149</v>
      </c>
      <c r="B72" s="55" t="s">
        <v>150</v>
      </c>
      <c r="C72" s="83">
        <v>20000</v>
      </c>
      <c r="D72" s="83">
        <v>20000</v>
      </c>
      <c r="E72" s="83">
        <v>8000</v>
      </c>
      <c r="F72" s="83"/>
    </row>
    <row r="73" spans="1:6" x14ac:dyDescent="0.2">
      <c r="A73" s="54" t="s">
        <v>151</v>
      </c>
      <c r="B73" s="55" t="s">
        <v>152</v>
      </c>
      <c r="C73" s="83">
        <v>130</v>
      </c>
      <c r="D73" s="83">
        <v>130</v>
      </c>
      <c r="E73" s="83">
        <v>0</v>
      </c>
      <c r="F73" s="83"/>
    </row>
    <row r="74" spans="1:6" x14ac:dyDescent="0.2">
      <c r="A74" s="54" t="s">
        <v>153</v>
      </c>
      <c r="B74" s="55" t="s">
        <v>154</v>
      </c>
      <c r="C74" s="83">
        <v>4500</v>
      </c>
      <c r="D74" s="83">
        <v>4500</v>
      </c>
      <c r="E74" s="83">
        <v>1358</v>
      </c>
      <c r="F74" s="83"/>
    </row>
    <row r="75" spans="1:6" x14ac:dyDescent="0.2">
      <c r="A75" s="54" t="s">
        <v>155</v>
      </c>
      <c r="B75" s="55" t="s">
        <v>156</v>
      </c>
      <c r="C75" s="83">
        <v>250</v>
      </c>
      <c r="D75" s="83">
        <v>250</v>
      </c>
      <c r="E75" s="83">
        <v>0</v>
      </c>
      <c r="F75" s="83"/>
    </row>
    <row r="76" spans="1:6" x14ac:dyDescent="0.2">
      <c r="A76" s="54" t="s">
        <v>157</v>
      </c>
      <c r="B76" s="55" t="s">
        <v>146</v>
      </c>
      <c r="C76" s="83">
        <v>3000</v>
      </c>
      <c r="D76" s="83">
        <v>3000</v>
      </c>
      <c r="E76" s="83">
        <v>227.21</v>
      </c>
      <c r="F76" s="83"/>
    </row>
    <row r="77" spans="1:6" x14ac:dyDescent="0.2">
      <c r="A77" s="50" t="s">
        <v>158</v>
      </c>
      <c r="B77" s="51" t="s">
        <v>159</v>
      </c>
      <c r="C77" s="81">
        <f>C78+C80</f>
        <v>4000</v>
      </c>
      <c r="D77" s="81">
        <f>D78+D80</f>
        <v>4000</v>
      </c>
      <c r="E77" s="81">
        <f>E78+E80</f>
        <v>1788.04</v>
      </c>
      <c r="F77" s="80">
        <f>(E78*100)/D78</f>
        <v>43.521599999999999</v>
      </c>
    </row>
    <row r="78" spans="1:6" x14ac:dyDescent="0.2">
      <c r="A78" s="52" t="s">
        <v>160</v>
      </c>
      <c r="B78" s="53" t="s">
        <v>161</v>
      </c>
      <c r="C78" s="82">
        <f>C79</f>
        <v>2500</v>
      </c>
      <c r="D78" s="82">
        <f>D79</f>
        <v>2500</v>
      </c>
      <c r="E78" s="82">
        <f>E79</f>
        <v>1088.04</v>
      </c>
      <c r="F78" s="82">
        <f>(E79*100)/D79</f>
        <v>43.521599999999999</v>
      </c>
    </row>
    <row r="79" spans="1:6" ht="25.5" x14ac:dyDescent="0.2">
      <c r="A79" s="54" t="s">
        <v>162</v>
      </c>
      <c r="B79" s="55" t="s">
        <v>163</v>
      </c>
      <c r="C79" s="83">
        <v>2500</v>
      </c>
      <c r="D79" s="83">
        <v>2500</v>
      </c>
      <c r="E79" s="83">
        <v>1088.04</v>
      </c>
      <c r="F79" s="83"/>
    </row>
    <row r="80" spans="1:6" x14ac:dyDescent="0.2">
      <c r="A80" s="52" t="s">
        <v>164</v>
      </c>
      <c r="B80" s="53" t="s">
        <v>165</v>
      </c>
      <c r="C80" s="82">
        <f>C81</f>
        <v>1500</v>
      </c>
      <c r="D80" s="82">
        <f>D81</f>
        <v>1500</v>
      </c>
      <c r="E80" s="82">
        <f>E81</f>
        <v>700</v>
      </c>
      <c r="F80" s="82">
        <f>(E81*100)/D81</f>
        <v>46.666666666666664</v>
      </c>
    </row>
    <row r="81" spans="1:6" x14ac:dyDescent="0.2">
      <c r="A81" s="54" t="s">
        <v>166</v>
      </c>
      <c r="B81" s="55" t="s">
        <v>167</v>
      </c>
      <c r="C81" s="83">
        <v>1500</v>
      </c>
      <c r="D81" s="83">
        <v>1500</v>
      </c>
      <c r="E81" s="83">
        <v>700</v>
      </c>
      <c r="F81" s="83"/>
    </row>
    <row r="82" spans="1:6" x14ac:dyDescent="0.2">
      <c r="A82" s="50" t="s">
        <v>168</v>
      </c>
      <c r="B82" s="51" t="s">
        <v>169</v>
      </c>
      <c r="C82" s="81">
        <f t="shared" ref="C82:E83" si="2">C83</f>
        <v>10000</v>
      </c>
      <c r="D82" s="81">
        <f t="shared" si="2"/>
        <v>10000</v>
      </c>
      <c r="E82" s="81">
        <f t="shared" si="2"/>
        <v>0</v>
      </c>
      <c r="F82" s="80">
        <f>(E83*100)/D83</f>
        <v>0</v>
      </c>
    </row>
    <row r="83" spans="1:6" ht="25.5" x14ac:dyDescent="0.2">
      <c r="A83" s="52" t="s">
        <v>170</v>
      </c>
      <c r="B83" s="53" t="s">
        <v>171</v>
      </c>
      <c r="C83" s="82">
        <f t="shared" si="2"/>
        <v>10000</v>
      </c>
      <c r="D83" s="82">
        <f t="shared" si="2"/>
        <v>10000</v>
      </c>
      <c r="E83" s="82">
        <f t="shared" si="2"/>
        <v>0</v>
      </c>
      <c r="F83" s="82">
        <f>(E84*100)/D84</f>
        <v>0</v>
      </c>
    </row>
    <row r="84" spans="1:6" x14ac:dyDescent="0.2">
      <c r="A84" s="54" t="s">
        <v>172</v>
      </c>
      <c r="B84" s="55" t="s">
        <v>173</v>
      </c>
      <c r="C84" s="83">
        <v>10000</v>
      </c>
      <c r="D84" s="83">
        <v>10000</v>
      </c>
      <c r="E84" s="83">
        <v>0</v>
      </c>
      <c r="F84" s="83"/>
    </row>
    <row r="85" spans="1:6" x14ac:dyDescent="0.2">
      <c r="A85" s="48" t="s">
        <v>174</v>
      </c>
      <c r="B85" s="49" t="s">
        <v>175</v>
      </c>
      <c r="C85" s="79">
        <f>C86</f>
        <v>50000</v>
      </c>
      <c r="D85" s="79">
        <f>D86</f>
        <v>50000</v>
      </c>
      <c r="E85" s="79">
        <f>E86</f>
        <v>15624.279999999999</v>
      </c>
      <c r="F85" s="80">
        <f>(E86*100)/D86</f>
        <v>31.248560000000001</v>
      </c>
    </row>
    <row r="86" spans="1:6" x14ac:dyDescent="0.2">
      <c r="A86" s="50" t="s">
        <v>176</v>
      </c>
      <c r="B86" s="51" t="s">
        <v>177</v>
      </c>
      <c r="C86" s="81">
        <f>C87+C91</f>
        <v>50000</v>
      </c>
      <c r="D86" s="81">
        <f>D87+D91</f>
        <v>50000</v>
      </c>
      <c r="E86" s="81">
        <f>E87+E91</f>
        <v>15624.279999999999</v>
      </c>
      <c r="F86" s="80">
        <f>(E87*100)/D87</f>
        <v>31.262133333333335</v>
      </c>
    </row>
    <row r="87" spans="1:6" x14ac:dyDescent="0.2">
      <c r="A87" s="52" t="s">
        <v>178</v>
      </c>
      <c r="B87" s="53" t="s">
        <v>179</v>
      </c>
      <c r="C87" s="82">
        <f>C88+C89+C90</f>
        <v>30000</v>
      </c>
      <c r="D87" s="82">
        <f>D88+D89+D90</f>
        <v>30000</v>
      </c>
      <c r="E87" s="82">
        <f>E88+E89+E90</f>
        <v>9378.64</v>
      </c>
      <c r="F87" s="82">
        <f>(E88*100)/D88</f>
        <v>0</v>
      </c>
    </row>
    <row r="88" spans="1:6" x14ac:dyDescent="0.2">
      <c r="A88" s="54" t="s">
        <v>180</v>
      </c>
      <c r="B88" s="55" t="s">
        <v>181</v>
      </c>
      <c r="C88" s="83">
        <v>20000</v>
      </c>
      <c r="D88" s="83">
        <v>20000</v>
      </c>
      <c r="E88" s="83">
        <v>0</v>
      </c>
      <c r="F88" s="83"/>
    </row>
    <row r="89" spans="1:6" x14ac:dyDescent="0.2">
      <c r="A89" s="54" t="s">
        <v>182</v>
      </c>
      <c r="B89" s="55" t="s">
        <v>183</v>
      </c>
      <c r="C89" s="83">
        <v>6000</v>
      </c>
      <c r="D89" s="83">
        <v>6000</v>
      </c>
      <c r="E89" s="83">
        <v>806.5</v>
      </c>
      <c r="F89" s="83"/>
    </row>
    <row r="90" spans="1:6" x14ac:dyDescent="0.2">
      <c r="A90" s="54" t="s">
        <v>184</v>
      </c>
      <c r="B90" s="55" t="s">
        <v>185</v>
      </c>
      <c r="C90" s="83">
        <v>4000</v>
      </c>
      <c r="D90" s="83">
        <v>4000</v>
      </c>
      <c r="E90" s="83">
        <v>8572.14</v>
      </c>
      <c r="F90" s="83"/>
    </row>
    <row r="91" spans="1:6" x14ac:dyDescent="0.2">
      <c r="A91" s="52" t="s">
        <v>186</v>
      </c>
      <c r="B91" s="53" t="s">
        <v>187</v>
      </c>
      <c r="C91" s="82">
        <f>C92</f>
        <v>20000</v>
      </c>
      <c r="D91" s="82">
        <f>D92</f>
        <v>20000</v>
      </c>
      <c r="E91" s="82">
        <f>E92</f>
        <v>6245.64</v>
      </c>
      <c r="F91" s="82">
        <f>(E92*100)/D92</f>
        <v>31.228200000000001</v>
      </c>
    </row>
    <row r="92" spans="1:6" x14ac:dyDescent="0.2">
      <c r="A92" s="54" t="s">
        <v>188</v>
      </c>
      <c r="B92" s="55" t="s">
        <v>189</v>
      </c>
      <c r="C92" s="83">
        <v>20000</v>
      </c>
      <c r="D92" s="83">
        <v>20000</v>
      </c>
      <c r="E92" s="83">
        <v>6245.64</v>
      </c>
      <c r="F92" s="83"/>
    </row>
    <row r="93" spans="1:6" x14ac:dyDescent="0.2">
      <c r="A93" s="48" t="s">
        <v>50</v>
      </c>
      <c r="B93" s="49" t="s">
        <v>51</v>
      </c>
      <c r="C93" s="79">
        <f t="shared" ref="C93:D94" si="3">C94</f>
        <v>4378580</v>
      </c>
      <c r="D93" s="79">
        <f t="shared" si="3"/>
        <v>4378580</v>
      </c>
      <c r="E93" s="79">
        <f>E94</f>
        <v>2170834.62</v>
      </c>
      <c r="F93" s="80">
        <f>(E94*100)/D94</f>
        <v>49.578507644030715</v>
      </c>
    </row>
    <row r="94" spans="1:6" x14ac:dyDescent="0.2">
      <c r="A94" s="50" t="s">
        <v>68</v>
      </c>
      <c r="B94" s="51" t="s">
        <v>69</v>
      </c>
      <c r="C94" s="81">
        <f t="shared" si="3"/>
        <v>4378580</v>
      </c>
      <c r="D94" s="81">
        <f t="shared" si="3"/>
        <v>4378580</v>
      </c>
      <c r="E94" s="81">
        <f>E95</f>
        <v>2170834.62</v>
      </c>
      <c r="F94" s="80">
        <f>(E95*100)/D95</f>
        <v>49.578507644030715</v>
      </c>
    </row>
    <row r="95" spans="1:6" ht="26.25" thickBot="1" x14ac:dyDescent="0.25">
      <c r="A95" s="52" t="s">
        <v>70</v>
      </c>
      <c r="B95" s="53" t="s">
        <v>71</v>
      </c>
      <c r="C95" s="82">
        <f>C96+C97</f>
        <v>4378580</v>
      </c>
      <c r="D95" s="82">
        <f>D96+D97</f>
        <v>4378580</v>
      </c>
      <c r="E95" s="82">
        <f>E96+E97</f>
        <v>2170834.62</v>
      </c>
      <c r="F95" s="82">
        <f>(E96*100)/D96</f>
        <v>49.790239293255532</v>
      </c>
    </row>
    <row r="96" spans="1:6" ht="13.5" thickTop="1" x14ac:dyDescent="0.2">
      <c r="A96" s="54" t="s">
        <v>72</v>
      </c>
      <c r="B96" s="55" t="s">
        <v>73</v>
      </c>
      <c r="C96" s="83">
        <v>4328580</v>
      </c>
      <c r="D96" s="83">
        <v>4328580</v>
      </c>
      <c r="E96" s="83">
        <f>E36</f>
        <v>2155210.3400000003</v>
      </c>
      <c r="F96" s="83"/>
    </row>
    <row r="97" spans="1:6" ht="25.5" x14ac:dyDescent="0.2">
      <c r="A97" s="54" t="s">
        <v>74</v>
      </c>
      <c r="B97" s="55" t="s">
        <v>75</v>
      </c>
      <c r="C97" s="83">
        <v>50000</v>
      </c>
      <c r="D97" s="83">
        <v>50000</v>
      </c>
      <c r="E97" s="83">
        <f>E85</f>
        <v>15624.279999999999</v>
      </c>
      <c r="F97" s="83"/>
    </row>
    <row r="98" spans="1:6" ht="26.25" customHeight="1" thickBot="1" x14ac:dyDescent="0.25">
      <c r="A98" s="47" t="s">
        <v>204</v>
      </c>
      <c r="B98" s="47" t="s">
        <v>212</v>
      </c>
      <c r="C98" s="77">
        <f>SUM(C96:C97)</f>
        <v>4378580</v>
      </c>
      <c r="D98" s="77">
        <f>SUM(D96:D97)</f>
        <v>4378580</v>
      </c>
      <c r="E98" s="77">
        <f>SUM(E96:E97)</f>
        <v>2170834.62</v>
      </c>
      <c r="F98" s="78">
        <f>(E98*100)/D98</f>
        <v>49.578507644030715</v>
      </c>
    </row>
    <row r="99" spans="1:6" x14ac:dyDescent="0.2">
      <c r="A99" s="48" t="s">
        <v>76</v>
      </c>
      <c r="B99" s="49" t="s">
        <v>77</v>
      </c>
      <c r="C99" s="79">
        <f>C100</f>
        <v>19250</v>
      </c>
      <c r="D99" s="79">
        <f>D100</f>
        <v>19250</v>
      </c>
      <c r="E99" s="79">
        <f>E100</f>
        <v>8199.0600000000013</v>
      </c>
      <c r="F99" s="80">
        <f>(E100*100)/D100</f>
        <v>42.592519480519485</v>
      </c>
    </row>
    <row r="100" spans="1:6" x14ac:dyDescent="0.2">
      <c r="A100" s="50" t="s">
        <v>95</v>
      </c>
      <c r="B100" s="51" t="s">
        <v>96</v>
      </c>
      <c r="C100" s="81">
        <f>C101+C105+C108</f>
        <v>19250</v>
      </c>
      <c r="D100" s="81">
        <f>D101+D105+D108</f>
        <v>19250</v>
      </c>
      <c r="E100" s="81">
        <f>E101+E105+E108</f>
        <v>8199.0600000000013</v>
      </c>
      <c r="F100" s="80">
        <f>(E101*100)/D101</f>
        <v>36.904499999999999</v>
      </c>
    </row>
    <row r="101" spans="1:6" x14ac:dyDescent="0.2">
      <c r="A101" s="52" t="s">
        <v>107</v>
      </c>
      <c r="B101" s="53" t="s">
        <v>108</v>
      </c>
      <c r="C101" s="82">
        <f>C102+C103+C104</f>
        <v>18000</v>
      </c>
      <c r="D101" s="82">
        <f>D102+D103+D104</f>
        <v>18000</v>
      </c>
      <c r="E101" s="82">
        <f>E102+E103+E104</f>
        <v>6642.81</v>
      </c>
      <c r="F101" s="82">
        <f>(E102*100)/D102</f>
        <v>58.333333333333336</v>
      </c>
    </row>
    <row r="102" spans="1:6" x14ac:dyDescent="0.2">
      <c r="A102" s="54" t="s">
        <v>109</v>
      </c>
      <c r="B102" s="55" t="s">
        <v>110</v>
      </c>
      <c r="C102" s="83">
        <v>1500</v>
      </c>
      <c r="D102" s="83">
        <v>1500</v>
      </c>
      <c r="E102" s="83">
        <v>875</v>
      </c>
      <c r="F102" s="83"/>
    </row>
    <row r="103" spans="1:6" x14ac:dyDescent="0.2">
      <c r="A103" s="54" t="s">
        <v>111</v>
      </c>
      <c r="B103" s="55" t="s">
        <v>112</v>
      </c>
      <c r="C103" s="83">
        <v>16000</v>
      </c>
      <c r="D103" s="83">
        <v>16000</v>
      </c>
      <c r="E103" s="83">
        <v>5767.81</v>
      </c>
      <c r="F103" s="83"/>
    </row>
    <row r="104" spans="1:6" x14ac:dyDescent="0.2">
      <c r="A104" s="54" t="s">
        <v>119</v>
      </c>
      <c r="B104" s="55" t="s">
        <v>120</v>
      </c>
      <c r="C104" s="83">
        <v>500</v>
      </c>
      <c r="D104" s="83">
        <v>500</v>
      </c>
      <c r="E104" s="83">
        <v>0</v>
      </c>
      <c r="F104" s="83"/>
    </row>
    <row r="105" spans="1:6" x14ac:dyDescent="0.2">
      <c r="A105" s="52" t="s">
        <v>121</v>
      </c>
      <c r="B105" s="53" t="s">
        <v>122</v>
      </c>
      <c r="C105" s="82">
        <f>C106+C107</f>
        <v>1150</v>
      </c>
      <c r="D105" s="82">
        <f>D106+D107</f>
        <v>1150</v>
      </c>
      <c r="E105" s="82">
        <f>E106+E107</f>
        <v>1556.25</v>
      </c>
      <c r="F105" s="82">
        <f>(E106*100)/D106</f>
        <v>155.625</v>
      </c>
    </row>
    <row r="106" spans="1:6" x14ac:dyDescent="0.2">
      <c r="A106" s="54" t="s">
        <v>125</v>
      </c>
      <c r="B106" s="55" t="s">
        <v>126</v>
      </c>
      <c r="C106" s="83">
        <v>1000</v>
      </c>
      <c r="D106" s="83">
        <v>1000</v>
      </c>
      <c r="E106" s="83">
        <v>1556.25</v>
      </c>
      <c r="F106" s="83"/>
    </row>
    <row r="107" spans="1:6" x14ac:dyDescent="0.2">
      <c r="A107" s="54" t="s">
        <v>139</v>
      </c>
      <c r="B107" s="55" t="s">
        <v>140</v>
      </c>
      <c r="C107" s="83">
        <v>150</v>
      </c>
      <c r="D107" s="83">
        <v>150</v>
      </c>
      <c r="E107" s="83">
        <v>0</v>
      </c>
      <c r="F107" s="83"/>
    </row>
    <row r="108" spans="1:6" x14ac:dyDescent="0.2">
      <c r="A108" s="52" t="s">
        <v>145</v>
      </c>
      <c r="B108" s="53" t="s">
        <v>146</v>
      </c>
      <c r="C108" s="82">
        <f>C109</f>
        <v>100</v>
      </c>
      <c r="D108" s="82">
        <f>D109</f>
        <v>100</v>
      </c>
      <c r="E108" s="82">
        <f>E109</f>
        <v>0</v>
      </c>
      <c r="F108" s="82">
        <f>(E109*100)/D109</f>
        <v>0</v>
      </c>
    </row>
    <row r="109" spans="1:6" x14ac:dyDescent="0.2">
      <c r="A109" s="54" t="s">
        <v>157</v>
      </c>
      <c r="B109" s="55" t="s">
        <v>146</v>
      </c>
      <c r="C109" s="83">
        <v>100</v>
      </c>
      <c r="D109" s="83">
        <v>100</v>
      </c>
      <c r="E109" s="83">
        <v>0</v>
      </c>
      <c r="F109" s="83"/>
    </row>
    <row r="110" spans="1:6" x14ac:dyDescent="0.2">
      <c r="A110" s="48" t="s">
        <v>174</v>
      </c>
      <c r="B110" s="49" t="s">
        <v>175</v>
      </c>
      <c r="C110" s="79">
        <f t="shared" ref="C110:E111" si="4">C111</f>
        <v>2050</v>
      </c>
      <c r="D110" s="79">
        <f t="shared" si="4"/>
        <v>2050</v>
      </c>
      <c r="E110" s="79">
        <f t="shared" si="4"/>
        <v>0</v>
      </c>
      <c r="F110" s="80">
        <f>(E111*100)/D111</f>
        <v>0</v>
      </c>
    </row>
    <row r="111" spans="1:6" x14ac:dyDescent="0.2">
      <c r="A111" s="50" t="s">
        <v>176</v>
      </c>
      <c r="B111" s="51" t="s">
        <v>177</v>
      </c>
      <c r="C111" s="81">
        <f t="shared" si="4"/>
        <v>2050</v>
      </c>
      <c r="D111" s="81">
        <f t="shared" si="4"/>
        <v>2050</v>
      </c>
      <c r="E111" s="81">
        <f t="shared" si="4"/>
        <v>0</v>
      </c>
      <c r="F111" s="80">
        <f>(E112*100)/D112</f>
        <v>0</v>
      </c>
    </row>
    <row r="112" spans="1:6" x14ac:dyDescent="0.2">
      <c r="A112" s="52" t="s">
        <v>178</v>
      </c>
      <c r="B112" s="53" t="s">
        <v>179</v>
      </c>
      <c r="C112" s="82">
        <f>C113+C114</f>
        <v>2050</v>
      </c>
      <c r="D112" s="82">
        <f>D113+D114</f>
        <v>2050</v>
      </c>
      <c r="E112" s="82">
        <f>E113+E114</f>
        <v>0</v>
      </c>
      <c r="F112" s="82">
        <f>(E113*100)/D113</f>
        <v>0</v>
      </c>
    </row>
    <row r="113" spans="1:6" x14ac:dyDescent="0.2">
      <c r="A113" s="54" t="s">
        <v>180</v>
      </c>
      <c r="B113" s="55" t="s">
        <v>181</v>
      </c>
      <c r="C113" s="83">
        <v>1500</v>
      </c>
      <c r="D113" s="83">
        <v>1500</v>
      </c>
      <c r="E113" s="83">
        <v>0</v>
      </c>
      <c r="F113" s="83"/>
    </row>
    <row r="114" spans="1:6" x14ac:dyDescent="0.2">
      <c r="A114" s="54" t="s">
        <v>184</v>
      </c>
      <c r="B114" s="55" t="s">
        <v>185</v>
      </c>
      <c r="C114" s="83">
        <v>550</v>
      </c>
      <c r="D114" s="83">
        <v>550</v>
      </c>
      <c r="E114" s="83">
        <v>0</v>
      </c>
      <c r="F114" s="83"/>
    </row>
    <row r="115" spans="1:6" x14ac:dyDescent="0.2">
      <c r="A115" s="48" t="s">
        <v>50</v>
      </c>
      <c r="B115" s="49" t="s">
        <v>51</v>
      </c>
      <c r="C115" s="79">
        <f t="shared" ref="C115:E117" si="5">C116</f>
        <v>21300</v>
      </c>
      <c r="D115" s="79">
        <f t="shared" si="5"/>
        <v>21300</v>
      </c>
      <c r="E115" s="79">
        <f t="shared" si="5"/>
        <v>8199.0600000000013</v>
      </c>
      <c r="F115" s="80">
        <f>(E116*100)/D116</f>
        <v>38.493239436619724</v>
      </c>
    </row>
    <row r="116" spans="1:6" x14ac:dyDescent="0.2">
      <c r="A116" s="50" t="s">
        <v>58</v>
      </c>
      <c r="B116" s="51" t="s">
        <v>59</v>
      </c>
      <c r="C116" s="81">
        <f t="shared" si="5"/>
        <v>21300</v>
      </c>
      <c r="D116" s="81">
        <f t="shared" si="5"/>
        <v>21300</v>
      </c>
      <c r="E116" s="81">
        <f t="shared" si="5"/>
        <v>8199.0600000000013</v>
      </c>
      <c r="F116" s="80">
        <f>(E117*100)/D117</f>
        <v>38.493239436619724</v>
      </c>
    </row>
    <row r="117" spans="1:6" x14ac:dyDescent="0.2">
      <c r="A117" s="52" t="s">
        <v>60</v>
      </c>
      <c r="B117" s="53" t="s">
        <v>61</v>
      </c>
      <c r="C117" s="82">
        <f t="shared" si="5"/>
        <v>21300</v>
      </c>
      <c r="D117" s="82">
        <f t="shared" si="5"/>
        <v>21300</v>
      </c>
      <c r="E117" s="82">
        <f t="shared" si="5"/>
        <v>8199.0600000000013</v>
      </c>
      <c r="F117" s="82">
        <f>(E118*100)/D118</f>
        <v>38.493239436619724</v>
      </c>
    </row>
    <row r="118" spans="1:6" x14ac:dyDescent="0.2">
      <c r="A118" s="54" t="s">
        <v>62</v>
      </c>
      <c r="B118" s="55" t="s">
        <v>63</v>
      </c>
      <c r="C118" s="83">
        <v>21300</v>
      </c>
      <c r="D118" s="83">
        <v>21300</v>
      </c>
      <c r="E118" s="83">
        <f>E99</f>
        <v>8199.0600000000013</v>
      </c>
      <c r="F118" s="83"/>
    </row>
    <row r="119" spans="1:6" x14ac:dyDescent="0.2">
      <c r="A119" s="47" t="s">
        <v>78</v>
      </c>
      <c r="B119" s="47" t="s">
        <v>215</v>
      </c>
      <c r="C119" s="77">
        <v>21300</v>
      </c>
      <c r="D119" s="77">
        <v>21300</v>
      </c>
      <c r="E119" s="77">
        <v>8199.06</v>
      </c>
      <c r="F119" s="78">
        <f>(E119*100)/D119</f>
        <v>38.493239436619717</v>
      </c>
    </row>
    <row r="120" spans="1:6" x14ac:dyDescent="0.2">
      <c r="A120" s="48" t="s">
        <v>76</v>
      </c>
      <c r="B120" s="49" t="s">
        <v>77</v>
      </c>
      <c r="C120" s="79">
        <f>C121</f>
        <v>0</v>
      </c>
      <c r="D120" s="79">
        <f>D121</f>
        <v>0</v>
      </c>
      <c r="E120" s="79">
        <f>E121</f>
        <v>0</v>
      </c>
      <c r="F120" s="80" t="e">
        <f>(E121*100)/D121</f>
        <v>#DIV/0!</v>
      </c>
    </row>
    <row r="121" spans="1:6" x14ac:dyDescent="0.2">
      <c r="A121" s="50" t="s">
        <v>95</v>
      </c>
      <c r="B121" s="51" t="s">
        <v>96</v>
      </c>
      <c r="C121" s="81">
        <f>C122+C126+C129+C131</f>
        <v>0</v>
      </c>
      <c r="D121" s="81">
        <f>D122+D126+D129+D131</f>
        <v>0</v>
      </c>
      <c r="E121" s="81">
        <f>E122+E126+E129+E131</f>
        <v>0</v>
      </c>
      <c r="F121" s="80" t="e">
        <f>(E122*100)/D122</f>
        <v>#DIV/0!</v>
      </c>
    </row>
    <row r="122" spans="1:6" x14ac:dyDescent="0.2">
      <c r="A122" s="52" t="s">
        <v>97</v>
      </c>
      <c r="B122" s="53" t="s">
        <v>98</v>
      </c>
      <c r="C122" s="82">
        <f>C123+C124+C125</f>
        <v>0</v>
      </c>
      <c r="D122" s="82">
        <f>D123+D124+D125</f>
        <v>0</v>
      </c>
      <c r="E122" s="82">
        <f>E123+E124+E125</f>
        <v>0</v>
      </c>
      <c r="F122" s="82" t="e">
        <f>(E123*100)/D123</f>
        <v>#DIV/0!</v>
      </c>
    </row>
    <row r="123" spans="1:6" x14ac:dyDescent="0.2">
      <c r="A123" s="54" t="s">
        <v>99</v>
      </c>
      <c r="B123" s="55" t="s">
        <v>100</v>
      </c>
      <c r="C123" s="83">
        <v>0</v>
      </c>
      <c r="D123" s="83">
        <v>0</v>
      </c>
      <c r="E123" s="83">
        <v>0</v>
      </c>
      <c r="F123" s="83"/>
    </row>
    <row r="124" spans="1:6" x14ac:dyDescent="0.2">
      <c r="A124" s="54" t="s">
        <v>103</v>
      </c>
      <c r="B124" s="55" t="s">
        <v>104</v>
      </c>
      <c r="C124" s="83">
        <v>0</v>
      </c>
      <c r="D124" s="83">
        <v>0</v>
      </c>
      <c r="E124" s="83">
        <v>0</v>
      </c>
      <c r="F124" s="83"/>
    </row>
    <row r="125" spans="1:6" x14ac:dyDescent="0.2">
      <c r="A125" s="54" t="s">
        <v>105</v>
      </c>
      <c r="B125" s="55" t="s">
        <v>106</v>
      </c>
      <c r="C125" s="83">
        <v>0</v>
      </c>
      <c r="D125" s="83">
        <v>0</v>
      </c>
      <c r="E125" s="83">
        <v>0</v>
      </c>
      <c r="F125" s="83"/>
    </row>
    <row r="126" spans="1:6" x14ac:dyDescent="0.2">
      <c r="A126" s="52" t="s">
        <v>121</v>
      </c>
      <c r="B126" s="53" t="s">
        <v>122</v>
      </c>
      <c r="C126" s="82">
        <f>C127+C128</f>
        <v>0</v>
      </c>
      <c r="D126" s="82">
        <f>D127+D128</f>
        <v>0</v>
      </c>
      <c r="E126" s="82">
        <f>E127+E128</f>
        <v>0</v>
      </c>
      <c r="F126" s="82" t="e">
        <f>(E127*100)/D127</f>
        <v>#DIV/0!</v>
      </c>
    </row>
    <row r="127" spans="1:6" x14ac:dyDescent="0.2">
      <c r="A127" s="54" t="s">
        <v>135</v>
      </c>
      <c r="B127" s="55" t="s">
        <v>136</v>
      </c>
      <c r="C127" s="83">
        <v>0</v>
      </c>
      <c r="D127" s="83">
        <v>0</v>
      </c>
      <c r="E127" s="83">
        <v>0</v>
      </c>
      <c r="F127" s="83"/>
    </row>
    <row r="128" spans="1:6" x14ac:dyDescent="0.2">
      <c r="A128" s="54" t="s">
        <v>139</v>
      </c>
      <c r="B128" s="55" t="s">
        <v>140</v>
      </c>
      <c r="C128" s="83">
        <v>0</v>
      </c>
      <c r="D128" s="83">
        <v>0</v>
      </c>
      <c r="E128" s="83">
        <v>0</v>
      </c>
      <c r="F128" s="83"/>
    </row>
    <row r="129" spans="1:6" x14ac:dyDescent="0.2">
      <c r="A129" s="52" t="s">
        <v>141</v>
      </c>
      <c r="B129" s="53" t="s">
        <v>142</v>
      </c>
      <c r="C129" s="82">
        <f>C130</f>
        <v>0</v>
      </c>
      <c r="D129" s="82">
        <f>D130</f>
        <v>0</v>
      </c>
      <c r="E129" s="82">
        <f>E130</f>
        <v>0</v>
      </c>
      <c r="F129" s="82" t="e">
        <f>(E130*100)/D130</f>
        <v>#DIV/0!</v>
      </c>
    </row>
    <row r="130" spans="1:6" ht="25.5" x14ac:dyDescent="0.2">
      <c r="A130" s="54" t="s">
        <v>143</v>
      </c>
      <c r="B130" s="55" t="s">
        <v>144</v>
      </c>
      <c r="C130" s="83">
        <v>0</v>
      </c>
      <c r="D130" s="83">
        <v>0</v>
      </c>
      <c r="E130" s="83">
        <v>0</v>
      </c>
      <c r="F130" s="83"/>
    </row>
    <row r="131" spans="1:6" x14ac:dyDescent="0.2">
      <c r="A131" s="52" t="s">
        <v>145</v>
      </c>
      <c r="B131" s="53" t="s">
        <v>146</v>
      </c>
      <c r="C131" s="82">
        <f>C132+C133</f>
        <v>0</v>
      </c>
      <c r="D131" s="82">
        <f>D132+D133</f>
        <v>0</v>
      </c>
      <c r="E131" s="82">
        <f>E132+E133</f>
        <v>0</v>
      </c>
      <c r="F131" s="82" t="e">
        <f>(E132*100)/D132</f>
        <v>#DIV/0!</v>
      </c>
    </row>
    <row r="132" spans="1:6" x14ac:dyDescent="0.2">
      <c r="A132" s="54" t="s">
        <v>149</v>
      </c>
      <c r="B132" s="55" t="s">
        <v>150</v>
      </c>
      <c r="C132" s="83">
        <v>0</v>
      </c>
      <c r="D132" s="83">
        <v>0</v>
      </c>
      <c r="E132" s="83">
        <v>0</v>
      </c>
      <c r="F132" s="83"/>
    </row>
    <row r="133" spans="1:6" x14ac:dyDescent="0.2">
      <c r="A133" s="54" t="s">
        <v>157</v>
      </c>
      <c r="B133" s="55" t="s">
        <v>146</v>
      </c>
      <c r="C133" s="83">
        <v>0</v>
      </c>
      <c r="D133" s="83">
        <v>0</v>
      </c>
      <c r="E133" s="83">
        <v>0</v>
      </c>
      <c r="F133" s="83"/>
    </row>
    <row r="134" spans="1:6" x14ac:dyDescent="0.2">
      <c r="A134" s="48" t="s">
        <v>174</v>
      </c>
      <c r="B134" s="49" t="s">
        <v>175</v>
      </c>
      <c r="C134" s="79">
        <f t="shared" ref="C134:E136" si="6">C135</f>
        <v>0</v>
      </c>
      <c r="D134" s="79">
        <f t="shared" si="6"/>
        <v>0</v>
      </c>
      <c r="E134" s="79">
        <f t="shared" si="6"/>
        <v>0</v>
      </c>
      <c r="F134" s="80" t="e">
        <f>(E135*100)/D135</f>
        <v>#DIV/0!</v>
      </c>
    </row>
    <row r="135" spans="1:6" x14ac:dyDescent="0.2">
      <c r="A135" s="50" t="s">
        <v>176</v>
      </c>
      <c r="B135" s="51" t="s">
        <v>177</v>
      </c>
      <c r="C135" s="81">
        <f t="shared" si="6"/>
        <v>0</v>
      </c>
      <c r="D135" s="81">
        <f t="shared" si="6"/>
        <v>0</v>
      </c>
      <c r="E135" s="81">
        <f t="shared" si="6"/>
        <v>0</v>
      </c>
      <c r="F135" s="80" t="e">
        <f>(E136*100)/D136</f>
        <v>#DIV/0!</v>
      </c>
    </row>
    <row r="136" spans="1:6" x14ac:dyDescent="0.2">
      <c r="A136" s="52" t="s">
        <v>178</v>
      </c>
      <c r="B136" s="53" t="s">
        <v>179</v>
      </c>
      <c r="C136" s="82">
        <f t="shared" si="6"/>
        <v>0</v>
      </c>
      <c r="D136" s="82">
        <f t="shared" si="6"/>
        <v>0</v>
      </c>
      <c r="E136" s="82">
        <f t="shared" si="6"/>
        <v>0</v>
      </c>
      <c r="F136" s="82" t="e">
        <f>(E137*100)/D137</f>
        <v>#DIV/0!</v>
      </c>
    </row>
    <row r="137" spans="1:6" x14ac:dyDescent="0.2">
      <c r="A137" s="54" t="s">
        <v>182</v>
      </c>
      <c r="B137" s="55" t="s">
        <v>183</v>
      </c>
      <c r="C137" s="83">
        <v>0</v>
      </c>
      <c r="D137" s="83">
        <v>0</v>
      </c>
      <c r="E137" s="83">
        <v>0</v>
      </c>
      <c r="F137" s="83"/>
    </row>
    <row r="138" spans="1:6" x14ac:dyDescent="0.2">
      <c r="A138" s="48" t="s">
        <v>50</v>
      </c>
      <c r="B138" s="49" t="s">
        <v>51</v>
      </c>
      <c r="C138" s="79">
        <f t="shared" ref="C138:E140" si="7">C139</f>
        <v>0</v>
      </c>
      <c r="D138" s="79">
        <f t="shared" si="7"/>
        <v>0</v>
      </c>
      <c r="E138" s="79">
        <f t="shared" si="7"/>
        <v>0</v>
      </c>
      <c r="F138" s="80" t="e">
        <f>(E139*100)/D139</f>
        <v>#DIV/0!</v>
      </c>
    </row>
    <row r="139" spans="1:6" x14ac:dyDescent="0.2">
      <c r="A139" s="50" t="s">
        <v>58</v>
      </c>
      <c r="B139" s="51" t="s">
        <v>59</v>
      </c>
      <c r="C139" s="81">
        <f t="shared" si="7"/>
        <v>0</v>
      </c>
      <c r="D139" s="81">
        <f t="shared" si="7"/>
        <v>0</v>
      </c>
      <c r="E139" s="81">
        <f t="shared" si="7"/>
        <v>0</v>
      </c>
      <c r="F139" s="80" t="e">
        <f>(E140*100)/D140</f>
        <v>#DIV/0!</v>
      </c>
    </row>
    <row r="140" spans="1:6" ht="38.25" x14ac:dyDescent="0.2">
      <c r="A140" s="52" t="s">
        <v>64</v>
      </c>
      <c r="B140" s="53" t="s">
        <v>65</v>
      </c>
      <c r="C140" s="82">
        <f t="shared" si="7"/>
        <v>0</v>
      </c>
      <c r="D140" s="82">
        <f t="shared" si="7"/>
        <v>0</v>
      </c>
      <c r="E140" s="82">
        <f t="shared" si="7"/>
        <v>0</v>
      </c>
      <c r="F140" s="82" t="e">
        <f>(E141*100)/D141</f>
        <v>#DIV/0!</v>
      </c>
    </row>
    <row r="141" spans="1:6" x14ac:dyDescent="0.2">
      <c r="A141" s="54" t="s">
        <v>66</v>
      </c>
      <c r="B141" s="55" t="s">
        <v>67</v>
      </c>
      <c r="C141" s="83">
        <v>0</v>
      </c>
      <c r="D141" s="83">
        <v>0</v>
      </c>
      <c r="E141" s="83">
        <v>0</v>
      </c>
      <c r="F141" s="83"/>
    </row>
    <row r="142" spans="1:6" x14ac:dyDescent="0.2">
      <c r="A142" s="47" t="s">
        <v>206</v>
      </c>
      <c r="B142" s="47" t="s">
        <v>216</v>
      </c>
      <c r="C142" s="77">
        <v>0</v>
      </c>
      <c r="D142" s="77">
        <v>0</v>
      </c>
      <c r="E142" s="77">
        <v>0</v>
      </c>
      <c r="F142" s="78" t="e">
        <f>(E142*100)/D142</f>
        <v>#DIV/0!</v>
      </c>
    </row>
    <row r="143" spans="1:6" ht="38.25" x14ac:dyDescent="0.2">
      <c r="A143" s="46" t="s">
        <v>217</v>
      </c>
      <c r="B143" s="46" t="s">
        <v>218</v>
      </c>
      <c r="C143" s="46" t="s">
        <v>43</v>
      </c>
      <c r="D143" s="46" t="s">
        <v>209</v>
      </c>
      <c r="E143" s="46" t="s">
        <v>210</v>
      </c>
      <c r="F143" s="46" t="s">
        <v>211</v>
      </c>
    </row>
    <row r="144" spans="1:6" x14ac:dyDescent="0.2">
      <c r="A144" s="48" t="s">
        <v>76</v>
      </c>
      <c r="B144" s="49" t="s">
        <v>77</v>
      </c>
      <c r="C144" s="79">
        <f>C145+C157</f>
        <v>41800</v>
      </c>
      <c r="D144" s="79">
        <f>D145+D157</f>
        <v>41800</v>
      </c>
      <c r="E144" s="79">
        <f>E145+E157</f>
        <v>8768.2099999999991</v>
      </c>
      <c r="F144" s="80">
        <f>(E145*100)/D145</f>
        <v>21.920524999999998</v>
      </c>
    </row>
    <row r="145" spans="1:6" x14ac:dyDescent="0.2">
      <c r="A145" s="50" t="s">
        <v>95</v>
      </c>
      <c r="B145" s="51" t="s">
        <v>96</v>
      </c>
      <c r="C145" s="81">
        <f>C146+C149+C151+C153</f>
        <v>40000</v>
      </c>
      <c r="D145" s="81">
        <f>D146+D149+D151+D153</f>
        <v>40000</v>
      </c>
      <c r="E145" s="81">
        <f>E146+E149+E151+E153</f>
        <v>8768.2099999999991</v>
      </c>
      <c r="F145" s="80">
        <f>(E146*100)/D146</f>
        <v>32.303155555555556</v>
      </c>
    </row>
    <row r="146" spans="1:6" x14ac:dyDescent="0.2">
      <c r="A146" s="52" t="s">
        <v>97</v>
      </c>
      <c r="B146" s="53" t="s">
        <v>98</v>
      </c>
      <c r="C146" s="82">
        <f>C147+C148</f>
        <v>22500</v>
      </c>
      <c r="D146" s="82">
        <f>D147+D148</f>
        <v>22500</v>
      </c>
      <c r="E146" s="82">
        <f>E147+E148</f>
        <v>7268.21</v>
      </c>
      <c r="F146" s="82">
        <f>(E147*100)/D147</f>
        <v>26.841049999999999</v>
      </c>
    </row>
    <row r="147" spans="1:6" x14ac:dyDescent="0.2">
      <c r="A147" s="54" t="s">
        <v>99</v>
      </c>
      <c r="B147" s="55" t="s">
        <v>100</v>
      </c>
      <c r="C147" s="83">
        <v>20000</v>
      </c>
      <c r="D147" s="83">
        <v>20000</v>
      </c>
      <c r="E147" s="83">
        <v>5368.21</v>
      </c>
      <c r="F147" s="83"/>
    </row>
    <row r="148" spans="1:6" x14ac:dyDescent="0.2">
      <c r="A148" s="54" t="s">
        <v>103</v>
      </c>
      <c r="B148" s="55" t="s">
        <v>104</v>
      </c>
      <c r="C148" s="83">
        <v>2500</v>
      </c>
      <c r="D148" s="83">
        <v>2500</v>
      </c>
      <c r="E148" s="83">
        <v>1900</v>
      </c>
      <c r="F148" s="83"/>
    </row>
    <row r="149" spans="1:6" x14ac:dyDescent="0.2">
      <c r="A149" s="52" t="s">
        <v>121</v>
      </c>
      <c r="B149" s="53" t="s">
        <v>122</v>
      </c>
      <c r="C149" s="82">
        <f>C150</f>
        <v>2000</v>
      </c>
      <c r="D149" s="82">
        <f>D150</f>
        <v>2000</v>
      </c>
      <c r="E149" s="82">
        <f>E150</f>
        <v>0</v>
      </c>
      <c r="F149" s="82">
        <f>(E150*100)/D150</f>
        <v>0</v>
      </c>
    </row>
    <row r="150" spans="1:6" x14ac:dyDescent="0.2">
      <c r="A150" s="54" t="s">
        <v>135</v>
      </c>
      <c r="B150" s="55" t="s">
        <v>136</v>
      </c>
      <c r="C150" s="83">
        <v>2000</v>
      </c>
      <c r="D150" s="83">
        <v>2000</v>
      </c>
      <c r="E150" s="83">
        <v>0</v>
      </c>
      <c r="F150" s="83"/>
    </row>
    <row r="151" spans="1:6" x14ac:dyDescent="0.2">
      <c r="A151" s="52" t="s">
        <v>141</v>
      </c>
      <c r="B151" s="53" t="s">
        <v>142</v>
      </c>
      <c r="C151" s="82">
        <f>C152</f>
        <v>8000</v>
      </c>
      <c r="D151" s="82">
        <f>D152</f>
        <v>8000</v>
      </c>
      <c r="E151" s="82">
        <f>E152</f>
        <v>0</v>
      </c>
      <c r="F151" s="82">
        <f>(E152*100)/D152</f>
        <v>0</v>
      </c>
    </row>
    <row r="152" spans="1:6" ht="25.5" x14ac:dyDescent="0.2">
      <c r="A152" s="54" t="s">
        <v>143</v>
      </c>
      <c r="B152" s="55" t="s">
        <v>144</v>
      </c>
      <c r="C152" s="83">
        <v>8000</v>
      </c>
      <c r="D152" s="83">
        <v>8000</v>
      </c>
      <c r="E152" s="83">
        <v>0</v>
      </c>
      <c r="F152" s="83"/>
    </row>
    <row r="153" spans="1:6" x14ac:dyDescent="0.2">
      <c r="A153" s="52" t="s">
        <v>145</v>
      </c>
      <c r="B153" s="53" t="s">
        <v>146</v>
      </c>
      <c r="C153" s="82">
        <f>C154+C155+C156</f>
        <v>7500</v>
      </c>
      <c r="D153" s="82">
        <f>D154+D155+D156</f>
        <v>7500</v>
      </c>
      <c r="E153" s="82">
        <f>E154+E155+E156</f>
        <v>1500</v>
      </c>
      <c r="F153" s="82">
        <f>(E154*100)/D154</f>
        <v>0</v>
      </c>
    </row>
    <row r="154" spans="1:6" x14ac:dyDescent="0.2">
      <c r="A154" s="54" t="s">
        <v>149</v>
      </c>
      <c r="B154" s="55" t="s">
        <v>150</v>
      </c>
      <c r="C154" s="83">
        <v>5000</v>
      </c>
      <c r="D154" s="83">
        <v>5000</v>
      </c>
      <c r="E154" s="83">
        <v>0</v>
      </c>
      <c r="F154" s="83"/>
    </row>
    <row r="155" spans="1:6" x14ac:dyDescent="0.2">
      <c r="A155" s="54" t="s">
        <v>151</v>
      </c>
      <c r="B155" s="55" t="s">
        <v>152</v>
      </c>
      <c r="C155" s="83">
        <v>2200</v>
      </c>
      <c r="D155" s="83">
        <v>2200</v>
      </c>
      <c r="E155" s="83">
        <v>1500</v>
      </c>
      <c r="F155" s="83"/>
    </row>
    <row r="156" spans="1:6" x14ac:dyDescent="0.2">
      <c r="A156" s="54" t="s">
        <v>157</v>
      </c>
      <c r="B156" s="55" t="s">
        <v>146</v>
      </c>
      <c r="C156" s="83">
        <v>300</v>
      </c>
      <c r="D156" s="83">
        <v>300</v>
      </c>
      <c r="E156" s="83">
        <v>0</v>
      </c>
      <c r="F156" s="83"/>
    </row>
    <row r="157" spans="1:6" x14ac:dyDescent="0.2">
      <c r="A157" s="50" t="s">
        <v>158</v>
      </c>
      <c r="B157" s="51" t="s">
        <v>159</v>
      </c>
      <c r="C157" s="81">
        <f t="shared" ref="C157:E158" si="8">C158</f>
        <v>1800</v>
      </c>
      <c r="D157" s="81">
        <f t="shared" si="8"/>
        <v>1800</v>
      </c>
      <c r="E157" s="81">
        <f t="shared" si="8"/>
        <v>0</v>
      </c>
      <c r="F157" s="80">
        <f>(E158*100)/D158</f>
        <v>0</v>
      </c>
    </row>
    <row r="158" spans="1:6" x14ac:dyDescent="0.2">
      <c r="A158" s="52" t="s">
        <v>164</v>
      </c>
      <c r="B158" s="53" t="s">
        <v>165</v>
      </c>
      <c r="C158" s="82">
        <f t="shared" si="8"/>
        <v>1800</v>
      </c>
      <c r="D158" s="82">
        <f t="shared" si="8"/>
        <v>1800</v>
      </c>
      <c r="E158" s="82">
        <f t="shared" si="8"/>
        <v>0</v>
      </c>
      <c r="F158" s="82">
        <f>(E159*100)/D159</f>
        <v>0</v>
      </c>
    </row>
    <row r="159" spans="1:6" x14ac:dyDescent="0.2">
      <c r="A159" s="54" t="s">
        <v>166</v>
      </c>
      <c r="B159" s="55" t="s">
        <v>167</v>
      </c>
      <c r="C159" s="83">
        <v>1800</v>
      </c>
      <c r="D159" s="83">
        <v>1800</v>
      </c>
      <c r="E159" s="83">
        <v>0</v>
      </c>
      <c r="F159" s="83"/>
    </row>
    <row r="160" spans="1:6" x14ac:dyDescent="0.2">
      <c r="A160" s="48" t="s">
        <v>50</v>
      </c>
      <c r="B160" s="49" t="s">
        <v>51</v>
      </c>
      <c r="C160" s="79">
        <f t="shared" ref="C160:E162" si="9">C161</f>
        <v>41800</v>
      </c>
      <c r="D160" s="79">
        <f t="shared" si="9"/>
        <v>41800</v>
      </c>
      <c r="E160" s="79">
        <f t="shared" si="9"/>
        <v>8768.2099999999991</v>
      </c>
      <c r="F160" s="80">
        <f>(E161*100)/D161</f>
        <v>20.976578947368417</v>
      </c>
    </row>
    <row r="161" spans="1:6" x14ac:dyDescent="0.2">
      <c r="A161" s="50" t="s">
        <v>68</v>
      </c>
      <c r="B161" s="51" t="s">
        <v>69</v>
      </c>
      <c r="C161" s="81">
        <f t="shared" si="9"/>
        <v>41800</v>
      </c>
      <c r="D161" s="81">
        <f t="shared" si="9"/>
        <v>41800</v>
      </c>
      <c r="E161" s="81">
        <f t="shared" si="9"/>
        <v>8768.2099999999991</v>
      </c>
      <c r="F161" s="80">
        <f>(E162*100)/D162</f>
        <v>20.976578947368417</v>
      </c>
    </row>
    <row r="162" spans="1:6" ht="25.5" x14ac:dyDescent="0.2">
      <c r="A162" s="52" t="s">
        <v>70</v>
      </c>
      <c r="B162" s="53" t="s">
        <v>71</v>
      </c>
      <c r="C162" s="82">
        <f t="shared" si="9"/>
        <v>41800</v>
      </c>
      <c r="D162" s="82">
        <f t="shared" si="9"/>
        <v>41800</v>
      </c>
      <c r="E162" s="82">
        <f t="shared" si="9"/>
        <v>8768.2099999999991</v>
      </c>
      <c r="F162" s="82">
        <f>(E163*100)/D163</f>
        <v>20.976578947368417</v>
      </c>
    </row>
    <row r="163" spans="1:6" x14ac:dyDescent="0.2">
      <c r="A163" s="54" t="s">
        <v>72</v>
      </c>
      <c r="B163" s="55" t="s">
        <v>73</v>
      </c>
      <c r="C163" s="83">
        <v>41800</v>
      </c>
      <c r="D163" s="83">
        <v>41800</v>
      </c>
      <c r="E163" s="83">
        <v>8768.2099999999991</v>
      </c>
      <c r="F163" s="83"/>
    </row>
    <row r="164" spans="1:6" x14ac:dyDescent="0.2">
      <c r="A164" s="47" t="s">
        <v>204</v>
      </c>
      <c r="B164" s="47" t="s">
        <v>212</v>
      </c>
      <c r="C164" s="77">
        <v>41800</v>
      </c>
      <c r="D164" s="77">
        <v>41800</v>
      </c>
      <c r="E164" s="77">
        <v>8768.2099999999991</v>
      </c>
      <c r="F164" s="78">
        <f>(E164*100)/D164</f>
        <v>20.976578947368417</v>
      </c>
    </row>
    <row r="165" spans="1:6" x14ac:dyDescent="0.2">
      <c r="A165" s="48" t="s">
        <v>76</v>
      </c>
      <c r="B165" s="49" t="s">
        <v>77</v>
      </c>
      <c r="C165" s="79">
        <f t="shared" ref="C165:E167" si="10">C166</f>
        <v>3000</v>
      </c>
      <c r="D165" s="79">
        <f t="shared" si="10"/>
        <v>3000</v>
      </c>
      <c r="E165" s="79">
        <f t="shared" si="10"/>
        <v>909.9</v>
      </c>
      <c r="F165" s="80">
        <f>(E166*100)/D166</f>
        <v>30.33</v>
      </c>
    </row>
    <row r="166" spans="1:6" x14ac:dyDescent="0.2">
      <c r="A166" s="50" t="s">
        <v>95</v>
      </c>
      <c r="B166" s="51" t="s">
        <v>96</v>
      </c>
      <c r="C166" s="81">
        <f t="shared" si="10"/>
        <v>3000</v>
      </c>
      <c r="D166" s="81">
        <f t="shared" si="10"/>
        <v>3000</v>
      </c>
      <c r="E166" s="81">
        <f t="shared" si="10"/>
        <v>909.9</v>
      </c>
      <c r="F166" s="80">
        <f>(E167*100)/D167</f>
        <v>30.33</v>
      </c>
    </row>
    <row r="167" spans="1:6" x14ac:dyDescent="0.2">
      <c r="A167" s="52" t="s">
        <v>97</v>
      </c>
      <c r="B167" s="53" t="s">
        <v>98</v>
      </c>
      <c r="C167" s="82">
        <f t="shared" si="10"/>
        <v>3000</v>
      </c>
      <c r="D167" s="82">
        <f t="shared" si="10"/>
        <v>3000</v>
      </c>
      <c r="E167" s="82">
        <f t="shared" si="10"/>
        <v>909.9</v>
      </c>
      <c r="F167" s="82">
        <f>(E168*100)/D168</f>
        <v>30.33</v>
      </c>
    </row>
    <row r="168" spans="1:6" x14ac:dyDescent="0.2">
      <c r="A168" s="54" t="s">
        <v>99</v>
      </c>
      <c r="B168" s="55" t="s">
        <v>100</v>
      </c>
      <c r="C168" s="83">
        <v>3000</v>
      </c>
      <c r="D168" s="83">
        <v>3000</v>
      </c>
      <c r="E168" s="83">
        <v>909.9</v>
      </c>
      <c r="F168" s="83"/>
    </row>
    <row r="169" spans="1:6" x14ac:dyDescent="0.2">
      <c r="A169" s="48" t="s">
        <v>50</v>
      </c>
      <c r="B169" s="49" t="s">
        <v>51</v>
      </c>
      <c r="C169" s="79">
        <f t="shared" ref="C169:E171" si="11">C170</f>
        <v>3000</v>
      </c>
      <c r="D169" s="79">
        <f t="shared" si="11"/>
        <v>3000</v>
      </c>
      <c r="E169" s="79">
        <f t="shared" si="11"/>
        <v>909.9</v>
      </c>
      <c r="F169" s="80">
        <f>(E170*100)/D170</f>
        <v>30.33</v>
      </c>
    </row>
    <row r="170" spans="1:6" x14ac:dyDescent="0.2">
      <c r="A170" s="50" t="s">
        <v>52</v>
      </c>
      <c r="B170" s="51" t="s">
        <v>53</v>
      </c>
      <c r="C170" s="81">
        <f t="shared" si="11"/>
        <v>3000</v>
      </c>
      <c r="D170" s="81">
        <f t="shared" si="11"/>
        <v>3000</v>
      </c>
      <c r="E170" s="81">
        <f t="shared" si="11"/>
        <v>909.9</v>
      </c>
      <c r="F170" s="80">
        <f>(E171*100)/D171</f>
        <v>30.33</v>
      </c>
    </row>
    <row r="171" spans="1:6" x14ac:dyDescent="0.2">
      <c r="A171" s="52" t="s">
        <v>54</v>
      </c>
      <c r="B171" s="53" t="s">
        <v>55</v>
      </c>
      <c r="C171" s="82">
        <f t="shared" si="11"/>
        <v>3000</v>
      </c>
      <c r="D171" s="82">
        <f t="shared" si="11"/>
        <v>3000</v>
      </c>
      <c r="E171" s="82">
        <f t="shared" si="11"/>
        <v>909.9</v>
      </c>
      <c r="F171" s="82">
        <f>(E172*100)/D172</f>
        <v>30.33</v>
      </c>
    </row>
    <row r="172" spans="1:6" x14ac:dyDescent="0.2">
      <c r="A172" s="54" t="s">
        <v>56</v>
      </c>
      <c r="B172" s="55" t="s">
        <v>57</v>
      </c>
      <c r="C172" s="83">
        <v>3000</v>
      </c>
      <c r="D172" s="83">
        <v>3000</v>
      </c>
      <c r="E172" s="83">
        <v>909.9</v>
      </c>
      <c r="F172" s="83"/>
    </row>
    <row r="173" spans="1:6" x14ac:dyDescent="0.2">
      <c r="A173" s="47" t="s">
        <v>205</v>
      </c>
      <c r="B173" s="47" t="s">
        <v>219</v>
      </c>
      <c r="C173" s="77">
        <v>3000</v>
      </c>
      <c r="D173" s="77">
        <v>3000</v>
      </c>
      <c r="E173" s="77">
        <v>909.9</v>
      </c>
      <c r="F173" s="78">
        <f>(E173*100)/D173</f>
        <v>30.33</v>
      </c>
    </row>
    <row r="174" spans="1:6" ht="38.25" x14ac:dyDescent="0.2">
      <c r="A174" s="46" t="s">
        <v>220</v>
      </c>
      <c r="B174" s="46" t="s">
        <v>221</v>
      </c>
      <c r="C174" s="46" t="s">
        <v>43</v>
      </c>
      <c r="D174" s="46" t="s">
        <v>209</v>
      </c>
      <c r="E174" s="46" t="s">
        <v>210</v>
      </c>
      <c r="F174" s="46" t="s">
        <v>211</v>
      </c>
    </row>
    <row r="175" spans="1:6" x14ac:dyDescent="0.2">
      <c r="A175" s="48" t="s">
        <v>76</v>
      </c>
      <c r="B175" s="49" t="s">
        <v>77</v>
      </c>
      <c r="C175" s="79">
        <f>C176+C188</f>
        <v>9587000</v>
      </c>
      <c r="D175" s="79">
        <f>D176+D188</f>
        <v>9587000</v>
      </c>
      <c r="E175" s="79">
        <f>E176+E188</f>
        <v>3114241.24</v>
      </c>
      <c r="F175" s="80">
        <f>(E176*100)/D176</f>
        <v>32.476422129436322</v>
      </c>
    </row>
    <row r="176" spans="1:6" x14ac:dyDescent="0.2">
      <c r="A176" s="50" t="s">
        <v>95</v>
      </c>
      <c r="B176" s="51" t="s">
        <v>96</v>
      </c>
      <c r="C176" s="81">
        <f>C177+C180+C183+C185</f>
        <v>9580000</v>
      </c>
      <c r="D176" s="81">
        <f>D177+D180+D183+D185</f>
        <v>9580000</v>
      </c>
      <c r="E176" s="81">
        <f>E177+E180+E183+E185</f>
        <v>3111241.24</v>
      </c>
      <c r="F176" s="80">
        <f>(E177*100)/D177</f>
        <v>2.4615384615384617</v>
      </c>
    </row>
    <row r="177" spans="1:6" x14ac:dyDescent="0.2">
      <c r="A177" s="52" t="s">
        <v>97</v>
      </c>
      <c r="B177" s="53" t="s">
        <v>98</v>
      </c>
      <c r="C177" s="82">
        <f>C178+C179</f>
        <v>65000</v>
      </c>
      <c r="D177" s="82">
        <f>D178+D179</f>
        <v>65000</v>
      </c>
      <c r="E177" s="82">
        <f>E178+E179</f>
        <v>1600</v>
      </c>
      <c r="F177" s="82">
        <f>(E178*100)/D178</f>
        <v>0</v>
      </c>
    </row>
    <row r="178" spans="1:6" x14ac:dyDescent="0.2">
      <c r="A178" s="54" t="s">
        <v>99</v>
      </c>
      <c r="B178" s="55" t="s">
        <v>100</v>
      </c>
      <c r="C178" s="83">
        <v>30000</v>
      </c>
      <c r="D178" s="83">
        <v>30000</v>
      </c>
      <c r="E178" s="83">
        <v>0</v>
      </c>
      <c r="F178" s="83"/>
    </row>
    <row r="179" spans="1:6" x14ac:dyDescent="0.2">
      <c r="A179" s="54" t="s">
        <v>103</v>
      </c>
      <c r="B179" s="55" t="s">
        <v>104</v>
      </c>
      <c r="C179" s="83">
        <v>35000</v>
      </c>
      <c r="D179" s="83">
        <v>35000</v>
      </c>
      <c r="E179" s="83">
        <v>1600</v>
      </c>
      <c r="F179" s="83"/>
    </row>
    <row r="180" spans="1:6" x14ac:dyDescent="0.2">
      <c r="A180" s="52" t="s">
        <v>121</v>
      </c>
      <c r="B180" s="53" t="s">
        <v>122</v>
      </c>
      <c r="C180" s="82">
        <f>C181+C182</f>
        <v>7645000</v>
      </c>
      <c r="D180" s="82">
        <f>D181+D182</f>
        <v>7645000</v>
      </c>
      <c r="E180" s="82">
        <f>E181+E182</f>
        <v>2850000</v>
      </c>
      <c r="F180" s="82">
        <f>(E181*100)/D181</f>
        <v>0</v>
      </c>
    </row>
    <row r="181" spans="1:6" x14ac:dyDescent="0.2">
      <c r="A181" s="54" t="s">
        <v>131</v>
      </c>
      <c r="B181" s="55" t="s">
        <v>132</v>
      </c>
      <c r="C181" s="83">
        <v>80000</v>
      </c>
      <c r="D181" s="83">
        <v>80000</v>
      </c>
      <c r="E181" s="83">
        <v>0</v>
      </c>
      <c r="F181" s="83"/>
    </row>
    <row r="182" spans="1:6" x14ac:dyDescent="0.2">
      <c r="A182" s="54" t="s">
        <v>135</v>
      </c>
      <c r="B182" s="55" t="s">
        <v>136</v>
      </c>
      <c r="C182" s="83">
        <v>7565000</v>
      </c>
      <c r="D182" s="83">
        <v>7565000</v>
      </c>
      <c r="E182" s="83">
        <v>2850000</v>
      </c>
      <c r="F182" s="83"/>
    </row>
    <row r="183" spans="1:6" x14ac:dyDescent="0.2">
      <c r="A183" s="52" t="s">
        <v>141</v>
      </c>
      <c r="B183" s="53" t="s">
        <v>142</v>
      </c>
      <c r="C183" s="82">
        <f>C184</f>
        <v>55000</v>
      </c>
      <c r="D183" s="82">
        <f>D184</f>
        <v>55000</v>
      </c>
      <c r="E183" s="82">
        <f>E184</f>
        <v>1678</v>
      </c>
      <c r="F183" s="82">
        <f>(E184*100)/D184</f>
        <v>3.0509090909090908</v>
      </c>
    </row>
    <row r="184" spans="1:6" ht="25.5" x14ac:dyDescent="0.2">
      <c r="A184" s="54" t="s">
        <v>143</v>
      </c>
      <c r="B184" s="55" t="s">
        <v>144</v>
      </c>
      <c r="C184" s="83">
        <v>55000</v>
      </c>
      <c r="D184" s="83">
        <v>55000</v>
      </c>
      <c r="E184" s="83">
        <v>1678</v>
      </c>
      <c r="F184" s="83"/>
    </row>
    <row r="185" spans="1:6" x14ac:dyDescent="0.2">
      <c r="A185" s="52" t="s">
        <v>145</v>
      </c>
      <c r="B185" s="53" t="s">
        <v>146</v>
      </c>
      <c r="C185" s="82">
        <f>C186+C187</f>
        <v>1815000</v>
      </c>
      <c r="D185" s="82">
        <f>D186+D187</f>
        <v>1815000</v>
      </c>
      <c r="E185" s="82">
        <f>E186+E187</f>
        <v>257963.24</v>
      </c>
      <c r="F185" s="82">
        <f>(E186*100)/D186</f>
        <v>4</v>
      </c>
    </row>
    <row r="186" spans="1:6" x14ac:dyDescent="0.2">
      <c r="A186" s="54" t="s">
        <v>149</v>
      </c>
      <c r="B186" s="55" t="s">
        <v>150</v>
      </c>
      <c r="C186" s="83">
        <v>15000</v>
      </c>
      <c r="D186" s="83">
        <v>15000</v>
      </c>
      <c r="E186" s="83">
        <v>600</v>
      </c>
      <c r="F186" s="83"/>
    </row>
    <row r="187" spans="1:6" x14ac:dyDescent="0.2">
      <c r="A187" s="54" t="s">
        <v>153</v>
      </c>
      <c r="B187" s="55" t="s">
        <v>154</v>
      </c>
      <c r="C187" s="83">
        <v>1800000</v>
      </c>
      <c r="D187" s="83">
        <v>1800000</v>
      </c>
      <c r="E187" s="83">
        <v>257363.24</v>
      </c>
      <c r="F187" s="83"/>
    </row>
    <row r="188" spans="1:6" x14ac:dyDescent="0.2">
      <c r="A188" s="50" t="s">
        <v>158</v>
      </c>
      <c r="B188" s="51" t="s">
        <v>159</v>
      </c>
      <c r="C188" s="81">
        <f t="shared" ref="C188:E189" si="12">C189</f>
        <v>7000</v>
      </c>
      <c r="D188" s="81">
        <f t="shared" si="12"/>
        <v>7000</v>
      </c>
      <c r="E188" s="81">
        <f t="shared" si="12"/>
        <v>3000</v>
      </c>
      <c r="F188" s="80">
        <f>(E189*100)/D189</f>
        <v>42.857142857142854</v>
      </c>
    </row>
    <row r="189" spans="1:6" x14ac:dyDescent="0.2">
      <c r="A189" s="52" t="s">
        <v>164</v>
      </c>
      <c r="B189" s="53" t="s">
        <v>165</v>
      </c>
      <c r="C189" s="82">
        <f t="shared" si="12"/>
        <v>7000</v>
      </c>
      <c r="D189" s="82">
        <f t="shared" si="12"/>
        <v>7000</v>
      </c>
      <c r="E189" s="82">
        <f t="shared" si="12"/>
        <v>3000</v>
      </c>
      <c r="F189" s="82">
        <f>(E190*100)/D190</f>
        <v>42.857142857142854</v>
      </c>
    </row>
    <row r="190" spans="1:6" x14ac:dyDescent="0.2">
      <c r="A190" s="54" t="s">
        <v>166</v>
      </c>
      <c r="B190" s="55" t="s">
        <v>167</v>
      </c>
      <c r="C190" s="83">
        <v>7000</v>
      </c>
      <c r="D190" s="83">
        <v>7000</v>
      </c>
      <c r="E190" s="83">
        <v>3000</v>
      </c>
      <c r="F190" s="83"/>
    </row>
    <row r="191" spans="1:6" x14ac:dyDescent="0.2">
      <c r="A191" s="48" t="s">
        <v>50</v>
      </c>
      <c r="B191" s="49" t="s">
        <v>51</v>
      </c>
      <c r="C191" s="79">
        <f t="shared" ref="C191:E193" si="13">C192</f>
        <v>9587000</v>
      </c>
      <c r="D191" s="79">
        <f t="shared" si="13"/>
        <v>9587000</v>
      </c>
      <c r="E191" s="79">
        <f t="shared" si="13"/>
        <v>3114241.24</v>
      </c>
      <c r="F191" s="80">
        <f>(E192*100)/D192</f>
        <v>32.484001668926673</v>
      </c>
    </row>
    <row r="192" spans="1:6" x14ac:dyDescent="0.2">
      <c r="A192" s="50" t="s">
        <v>68</v>
      </c>
      <c r="B192" s="51" t="s">
        <v>69</v>
      </c>
      <c r="C192" s="81">
        <f t="shared" si="13"/>
        <v>9587000</v>
      </c>
      <c r="D192" s="81">
        <f t="shared" si="13"/>
        <v>9587000</v>
      </c>
      <c r="E192" s="81">
        <f t="shared" si="13"/>
        <v>3114241.24</v>
      </c>
      <c r="F192" s="80">
        <f>(E193*100)/D193</f>
        <v>32.484001668926673</v>
      </c>
    </row>
    <row r="193" spans="1:6" ht="25.5" x14ac:dyDescent="0.2">
      <c r="A193" s="52" t="s">
        <v>70</v>
      </c>
      <c r="B193" s="53" t="s">
        <v>71</v>
      </c>
      <c r="C193" s="82">
        <f t="shared" si="13"/>
        <v>9587000</v>
      </c>
      <c r="D193" s="82">
        <f t="shared" si="13"/>
        <v>9587000</v>
      </c>
      <c r="E193" s="82">
        <f t="shared" si="13"/>
        <v>3114241.24</v>
      </c>
      <c r="F193" s="82">
        <f>(E194*100)/D194</f>
        <v>32.484001668926673</v>
      </c>
    </row>
    <row r="194" spans="1:6" x14ac:dyDescent="0.2">
      <c r="A194" s="54" t="s">
        <v>72</v>
      </c>
      <c r="B194" s="55" t="s">
        <v>73</v>
      </c>
      <c r="C194" s="83">
        <v>9587000</v>
      </c>
      <c r="D194" s="83">
        <v>9587000</v>
      </c>
      <c r="E194" s="83">
        <v>3114241.24</v>
      </c>
      <c r="F194" s="83"/>
    </row>
    <row r="195" spans="1:6" x14ac:dyDescent="0.2">
      <c r="A195" s="47" t="s">
        <v>204</v>
      </c>
      <c r="B195" s="47" t="s">
        <v>212</v>
      </c>
      <c r="C195" s="77">
        <v>9587000</v>
      </c>
      <c r="D195" s="77">
        <v>9587000</v>
      </c>
      <c r="E195" s="77">
        <v>3114241.24</v>
      </c>
      <c r="F195" s="78">
        <f>(E195*100)/D195</f>
        <v>32.484001668926673</v>
      </c>
    </row>
    <row r="196" spans="1:6" s="56" customFormat="1" x14ac:dyDescent="0.2"/>
    <row r="197" spans="1:6" s="56" customFormat="1" x14ac:dyDescent="0.2"/>
    <row r="198" spans="1:6" s="56" customFormat="1" x14ac:dyDescent="0.2"/>
    <row r="199" spans="1:6" s="56" customFormat="1" x14ac:dyDescent="0.2"/>
    <row r="200" spans="1:6" s="56" customFormat="1" x14ac:dyDescent="0.2"/>
    <row r="201" spans="1:6" s="56" customFormat="1" x14ac:dyDescent="0.2"/>
    <row r="202" spans="1:6" s="56" customFormat="1" x14ac:dyDescent="0.2"/>
    <row r="203" spans="1:6" s="56" customFormat="1" x14ac:dyDescent="0.2"/>
    <row r="204" spans="1:6" s="56" customFormat="1" x14ac:dyDescent="0.2"/>
    <row r="205" spans="1:6" s="56" customFormat="1" x14ac:dyDescent="0.2"/>
    <row r="206" spans="1:6" s="56" customFormat="1" x14ac:dyDescent="0.2"/>
    <row r="207" spans="1:6" s="56" customFormat="1" x14ac:dyDescent="0.2"/>
    <row r="208" spans="1:6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="56" customFormat="1" x14ac:dyDescent="0.2"/>
    <row r="1202" s="56" customFormat="1" x14ac:dyDescent="0.2"/>
    <row r="1203" s="56" customFormat="1" x14ac:dyDescent="0.2"/>
    <row r="1204" s="56" customFormat="1" x14ac:dyDescent="0.2"/>
    <row r="1205" s="56" customFormat="1" x14ac:dyDescent="0.2"/>
    <row r="1206" s="56" customFormat="1" x14ac:dyDescent="0.2"/>
    <row r="1207" s="56" customFormat="1" x14ac:dyDescent="0.2"/>
    <row r="1208" s="56" customFormat="1" x14ac:dyDescent="0.2"/>
    <row r="1209" s="56" customFormat="1" x14ac:dyDescent="0.2"/>
    <row r="1210" s="56" customFormat="1" x14ac:dyDescent="0.2"/>
    <row r="1211" s="56" customFormat="1" x14ac:dyDescent="0.2"/>
    <row r="1212" s="56" customFormat="1" x14ac:dyDescent="0.2"/>
    <row r="1213" s="56" customFormat="1" x14ac:dyDescent="0.2"/>
    <row r="1214" s="56" customFormat="1" x14ac:dyDescent="0.2"/>
    <row r="1215" s="56" customFormat="1" x14ac:dyDescent="0.2"/>
    <row r="1216" s="56" customFormat="1" x14ac:dyDescent="0.2"/>
    <row r="1217" s="56" customFormat="1" x14ac:dyDescent="0.2"/>
    <row r="1218" s="56" customFormat="1" x14ac:dyDescent="0.2"/>
    <row r="1219" s="56" customFormat="1" x14ac:dyDescent="0.2"/>
    <row r="1220" s="56" customFormat="1" x14ac:dyDescent="0.2"/>
    <row r="1221" s="56" customFormat="1" x14ac:dyDescent="0.2"/>
    <row r="1222" s="56" customFormat="1" x14ac:dyDescent="0.2"/>
    <row r="1223" s="56" customFormat="1" x14ac:dyDescent="0.2"/>
    <row r="1224" s="56" customFormat="1" x14ac:dyDescent="0.2"/>
    <row r="1225" s="56" customFormat="1" x14ac:dyDescent="0.2"/>
    <row r="1226" s="56" customFormat="1" x14ac:dyDescent="0.2"/>
    <row r="1227" s="56" customFormat="1" x14ac:dyDescent="0.2"/>
    <row r="1228" s="56" customFormat="1" x14ac:dyDescent="0.2"/>
    <row r="1229" s="56" customFormat="1" x14ac:dyDescent="0.2"/>
    <row r="1230" s="56" customFormat="1" x14ac:dyDescent="0.2"/>
    <row r="1231" s="56" customFormat="1" x14ac:dyDescent="0.2"/>
    <row r="1232" s="56" customFormat="1" x14ac:dyDescent="0.2"/>
    <row r="1233" s="56" customFormat="1" x14ac:dyDescent="0.2"/>
    <row r="1234" s="56" customFormat="1" x14ac:dyDescent="0.2"/>
    <row r="1235" s="56" customFormat="1" x14ac:dyDescent="0.2"/>
    <row r="1236" s="56" customFormat="1" x14ac:dyDescent="0.2"/>
    <row r="1237" s="56" customFormat="1" x14ac:dyDescent="0.2"/>
    <row r="1238" s="56" customFormat="1" x14ac:dyDescent="0.2"/>
    <row r="1239" s="56" customFormat="1" x14ac:dyDescent="0.2"/>
    <row r="1240" s="56" customFormat="1" x14ac:dyDescent="0.2"/>
    <row r="1241" s="56" customFormat="1" x14ac:dyDescent="0.2"/>
    <row r="1242" s="56" customFormat="1" x14ac:dyDescent="0.2"/>
    <row r="1243" s="56" customFormat="1" x14ac:dyDescent="0.2"/>
    <row r="1244" s="56" customFormat="1" x14ac:dyDescent="0.2"/>
    <row r="1245" s="56" customFormat="1" x14ac:dyDescent="0.2"/>
    <row r="1246" s="56" customFormat="1" x14ac:dyDescent="0.2"/>
    <row r="1247" s="56" customFormat="1" x14ac:dyDescent="0.2"/>
    <row r="1248" s="56" customFormat="1" x14ac:dyDescent="0.2"/>
    <row r="1249" s="56" customFormat="1" x14ac:dyDescent="0.2"/>
    <row r="1250" s="56" customFormat="1" x14ac:dyDescent="0.2"/>
    <row r="1251" s="56" customFormat="1" x14ac:dyDescent="0.2"/>
    <row r="1252" s="56" customFormat="1" x14ac:dyDescent="0.2"/>
    <row r="1253" s="56" customFormat="1" x14ac:dyDescent="0.2"/>
    <row r="1254" s="56" customFormat="1" x14ac:dyDescent="0.2"/>
    <row r="1255" s="56" customFormat="1" x14ac:dyDescent="0.2"/>
    <row r="1256" s="56" customFormat="1" x14ac:dyDescent="0.2"/>
    <row r="1257" s="56" customFormat="1" x14ac:dyDescent="0.2"/>
    <row r="1258" s="56" customFormat="1" x14ac:dyDescent="0.2"/>
    <row r="1259" s="56" customFormat="1" x14ac:dyDescent="0.2"/>
    <row r="1260" s="56" customFormat="1" x14ac:dyDescent="0.2"/>
    <row r="1261" s="56" customFormat="1" x14ac:dyDescent="0.2"/>
    <row r="1262" s="56" customFormat="1" x14ac:dyDescent="0.2"/>
    <row r="1263" s="56" customFormat="1" x14ac:dyDescent="0.2"/>
    <row r="1264" s="56" customFormat="1" x14ac:dyDescent="0.2"/>
    <row r="1265" s="56" customFormat="1" x14ac:dyDescent="0.2"/>
    <row r="1266" s="56" customFormat="1" x14ac:dyDescent="0.2"/>
    <row r="1267" s="56" customFormat="1" x14ac:dyDescent="0.2"/>
    <row r="1268" s="56" customFormat="1" x14ac:dyDescent="0.2"/>
    <row r="1269" s="56" customFormat="1" x14ac:dyDescent="0.2"/>
    <row r="1270" s="56" customFormat="1" x14ac:dyDescent="0.2"/>
    <row r="1271" s="56" customFormat="1" x14ac:dyDescent="0.2"/>
    <row r="1272" s="56" customFormat="1" x14ac:dyDescent="0.2"/>
    <row r="1273" s="56" customFormat="1" x14ac:dyDescent="0.2"/>
    <row r="1274" s="56" customFormat="1" x14ac:dyDescent="0.2"/>
    <row r="1275" s="56" customFormat="1" x14ac:dyDescent="0.2"/>
    <row r="1276" s="56" customFormat="1" x14ac:dyDescent="0.2"/>
    <row r="1277" s="56" customFormat="1" x14ac:dyDescent="0.2"/>
    <row r="1278" s="56" customFormat="1" x14ac:dyDescent="0.2"/>
    <row r="1279" s="56" customFormat="1" x14ac:dyDescent="0.2"/>
    <row r="1280" s="56" customFormat="1" x14ac:dyDescent="0.2"/>
    <row r="1281" s="56" customFormat="1" x14ac:dyDescent="0.2"/>
    <row r="1282" s="56" customFormat="1" x14ac:dyDescent="0.2"/>
    <row r="1283" s="56" customFormat="1" x14ac:dyDescent="0.2"/>
    <row r="1284" s="56" customFormat="1" x14ac:dyDescent="0.2"/>
    <row r="1285" s="56" customFormat="1" x14ac:dyDescent="0.2"/>
    <row r="1286" s="56" customFormat="1" x14ac:dyDescent="0.2"/>
    <row r="1287" s="56" customFormat="1" x14ac:dyDescent="0.2"/>
    <row r="1288" s="56" customFormat="1" x14ac:dyDescent="0.2"/>
    <row r="1289" s="56" customFormat="1" x14ac:dyDescent="0.2"/>
    <row r="1290" s="56" customFormat="1" x14ac:dyDescent="0.2"/>
    <row r="1291" s="56" customFormat="1" x14ac:dyDescent="0.2"/>
    <row r="1292" s="56" customFormat="1" x14ac:dyDescent="0.2"/>
    <row r="1293" s="56" customFormat="1" x14ac:dyDescent="0.2"/>
    <row r="1294" s="56" customFormat="1" x14ac:dyDescent="0.2"/>
    <row r="1295" s="56" customFormat="1" x14ac:dyDescent="0.2"/>
    <row r="1296" s="56" customFormat="1" x14ac:dyDescent="0.2"/>
    <row r="1297" s="56" customFormat="1" x14ac:dyDescent="0.2"/>
    <row r="1298" s="56" customFormat="1" x14ac:dyDescent="0.2"/>
    <row r="1299" s="56" customFormat="1" x14ac:dyDescent="0.2"/>
    <row r="1300" s="56" customFormat="1" x14ac:dyDescent="0.2"/>
    <row r="1301" s="56" customFormat="1" x14ac:dyDescent="0.2"/>
    <row r="1302" s="56" customFormat="1" x14ac:dyDescent="0.2"/>
    <row r="1303" s="56" customFormat="1" x14ac:dyDescent="0.2"/>
    <row r="1304" s="56" customFormat="1" x14ac:dyDescent="0.2"/>
    <row r="1305" s="56" customFormat="1" x14ac:dyDescent="0.2"/>
    <row r="1306" s="56" customFormat="1" x14ac:dyDescent="0.2"/>
    <row r="1307" s="56" customFormat="1" x14ac:dyDescent="0.2"/>
    <row r="1308" s="56" customFormat="1" x14ac:dyDescent="0.2"/>
    <row r="1309" s="56" customFormat="1" x14ac:dyDescent="0.2"/>
    <row r="1310" s="56" customFormat="1" x14ac:dyDescent="0.2"/>
    <row r="1311" s="56" customFormat="1" x14ac:dyDescent="0.2"/>
    <row r="1312" s="56" customFormat="1" x14ac:dyDescent="0.2"/>
    <row r="1313" s="56" customFormat="1" x14ac:dyDescent="0.2"/>
    <row r="1314" s="56" customFormat="1" x14ac:dyDescent="0.2"/>
    <row r="1315" s="56" customFormat="1" x14ac:dyDescent="0.2"/>
    <row r="1316" s="56" customFormat="1" x14ac:dyDescent="0.2"/>
    <row r="1317" s="56" customFormat="1" x14ac:dyDescent="0.2"/>
    <row r="1318" s="56" customFormat="1" x14ac:dyDescent="0.2"/>
    <row r="1319" s="56" customFormat="1" x14ac:dyDescent="0.2"/>
    <row r="1320" s="56" customFormat="1" x14ac:dyDescent="0.2"/>
    <row r="1321" s="56" customFormat="1" x14ac:dyDescent="0.2"/>
    <row r="1322" s="56" customFormat="1" x14ac:dyDescent="0.2"/>
    <row r="1323" s="56" customFormat="1" x14ac:dyDescent="0.2"/>
    <row r="1324" s="56" customFormat="1" x14ac:dyDescent="0.2"/>
    <row r="1325" s="56" customFormat="1" x14ac:dyDescent="0.2"/>
    <row r="1326" s="56" customFormat="1" x14ac:dyDescent="0.2"/>
    <row r="1327" s="56" customFormat="1" x14ac:dyDescent="0.2"/>
    <row r="1328" s="56" customFormat="1" x14ac:dyDescent="0.2"/>
    <row r="1329" spans="1:3" s="56" customFormat="1" x14ac:dyDescent="0.2"/>
    <row r="1330" spans="1:3" s="56" customFormat="1" x14ac:dyDescent="0.2"/>
    <row r="1331" spans="1:3" s="56" customFormat="1" x14ac:dyDescent="0.2"/>
    <row r="1332" spans="1:3" s="56" customFormat="1" x14ac:dyDescent="0.2"/>
    <row r="1333" spans="1:3" s="56" customFormat="1" x14ac:dyDescent="0.2"/>
    <row r="1334" spans="1:3" s="56" customFormat="1" x14ac:dyDescent="0.2"/>
    <row r="1335" spans="1:3" s="56" customFormat="1" x14ac:dyDescent="0.2"/>
    <row r="1336" spans="1:3" x14ac:dyDescent="0.2">
      <c r="A1336" s="56"/>
      <c r="B1336" s="56"/>
      <c r="C1336" s="56"/>
    </row>
    <row r="1337" spans="1:3" x14ac:dyDescent="0.2">
      <c r="A1337" s="56"/>
      <c r="B1337" s="56"/>
      <c r="C1337" s="56"/>
    </row>
    <row r="1338" spans="1:3" x14ac:dyDescent="0.2">
      <c r="A1338" s="56"/>
      <c r="B1338" s="56"/>
      <c r="C1338" s="56"/>
    </row>
    <row r="1339" spans="1:3" x14ac:dyDescent="0.2">
      <c r="A1339" s="56"/>
      <c r="B1339" s="56"/>
      <c r="C1339" s="56"/>
    </row>
    <row r="1340" spans="1:3" x14ac:dyDescent="0.2">
      <c r="A1340" s="56"/>
      <c r="B1340" s="56"/>
      <c r="C1340" s="56"/>
    </row>
    <row r="1341" spans="1:3" x14ac:dyDescent="0.2">
      <c r="A1341" s="56"/>
      <c r="B1341" s="56"/>
      <c r="C1341" s="56"/>
    </row>
    <row r="1342" spans="1:3" x14ac:dyDescent="0.2">
      <c r="A1342" s="56"/>
      <c r="B1342" s="56"/>
      <c r="C1342" s="56"/>
    </row>
    <row r="1343" spans="1:3" x14ac:dyDescent="0.2">
      <c r="A1343" s="56"/>
      <c r="B1343" s="56"/>
      <c r="C1343" s="56"/>
    </row>
    <row r="1344" spans="1:3" x14ac:dyDescent="0.2">
      <c r="A1344" s="56"/>
      <c r="B1344" s="56"/>
      <c r="C1344" s="56"/>
    </row>
    <row r="1345" spans="1:3" x14ac:dyDescent="0.2">
      <c r="A1345" s="56"/>
      <c r="B1345" s="56"/>
      <c r="C1345" s="56"/>
    </row>
    <row r="1346" spans="1:3" x14ac:dyDescent="0.2">
      <c r="A1346" s="56"/>
      <c r="B1346" s="56"/>
      <c r="C1346" s="56"/>
    </row>
    <row r="1347" spans="1:3" x14ac:dyDescent="0.2">
      <c r="A1347" s="56"/>
      <c r="B1347" s="56"/>
      <c r="C1347" s="56"/>
    </row>
    <row r="1348" spans="1:3" x14ac:dyDescent="0.2">
      <c r="A1348" s="56"/>
      <c r="B1348" s="56"/>
      <c r="C1348" s="56"/>
    </row>
    <row r="1349" spans="1:3" x14ac:dyDescent="0.2">
      <c r="A1349" s="56"/>
      <c r="B1349" s="56"/>
      <c r="C1349" s="56"/>
    </row>
    <row r="1350" spans="1:3" x14ac:dyDescent="0.2">
      <c r="A1350" s="56"/>
      <c r="B1350" s="56"/>
      <c r="C1350" s="56"/>
    </row>
    <row r="1351" spans="1:3" x14ac:dyDescent="0.2">
      <c r="A1351" s="56"/>
      <c r="B1351" s="56"/>
      <c r="C1351" s="56"/>
    </row>
    <row r="1352" spans="1:3" x14ac:dyDescent="0.2">
      <c r="A1352" s="56"/>
      <c r="B1352" s="56"/>
      <c r="C1352" s="56"/>
    </row>
    <row r="1353" spans="1:3" x14ac:dyDescent="0.2">
      <c r="A1353" s="56"/>
      <c r="B1353" s="56"/>
      <c r="C1353" s="56"/>
    </row>
    <row r="1354" spans="1:3" x14ac:dyDescent="0.2">
      <c r="A1354" s="56"/>
      <c r="B1354" s="56"/>
      <c r="C1354" s="56"/>
    </row>
    <row r="1355" spans="1:3" x14ac:dyDescent="0.2">
      <c r="A1355" s="56"/>
      <c r="B1355" s="56"/>
      <c r="C1355" s="56"/>
    </row>
    <row r="1356" spans="1:3" x14ac:dyDescent="0.2">
      <c r="A1356" s="56"/>
      <c r="B1356" s="56"/>
      <c r="C1356" s="56"/>
    </row>
    <row r="1357" spans="1:3" x14ac:dyDescent="0.2">
      <c r="A1357" s="56"/>
      <c r="B1357" s="56"/>
      <c r="C1357" s="56"/>
    </row>
    <row r="1358" spans="1:3" x14ac:dyDescent="0.2">
      <c r="A1358" s="56"/>
      <c r="B1358" s="56"/>
      <c r="C1358" s="56"/>
    </row>
    <row r="1359" spans="1:3" x14ac:dyDescent="0.2">
      <c r="A1359" s="56"/>
      <c r="B1359" s="56"/>
      <c r="C1359" s="56"/>
    </row>
    <row r="1360" spans="1:3" x14ac:dyDescent="0.2">
      <c r="A1360" s="56"/>
      <c r="B1360" s="56"/>
      <c r="C1360" s="56"/>
    </row>
    <row r="1361" spans="1:3" x14ac:dyDescent="0.2">
      <c r="A1361" s="56"/>
      <c r="B1361" s="56"/>
      <c r="C1361" s="56"/>
    </row>
    <row r="1362" spans="1:3" x14ac:dyDescent="0.2">
      <c r="A1362" s="56"/>
      <c r="B1362" s="56"/>
      <c r="C1362" s="56"/>
    </row>
    <row r="1363" spans="1:3" x14ac:dyDescent="0.2">
      <c r="A1363" s="56"/>
      <c r="B1363" s="56"/>
      <c r="C1363" s="56"/>
    </row>
    <row r="1364" spans="1:3" x14ac:dyDescent="0.2">
      <c r="A1364" s="56"/>
      <c r="B1364" s="56"/>
      <c r="C1364" s="56"/>
    </row>
    <row r="1365" spans="1:3" x14ac:dyDescent="0.2">
      <c r="A1365" s="56"/>
      <c r="B1365" s="56"/>
      <c r="C1365" s="56"/>
    </row>
    <row r="1366" spans="1:3" x14ac:dyDescent="0.2">
      <c r="A1366" s="56"/>
      <c r="B1366" s="56"/>
      <c r="C1366" s="56"/>
    </row>
    <row r="1367" spans="1:3" x14ac:dyDescent="0.2">
      <c r="A1367" s="56"/>
      <c r="B1367" s="56"/>
      <c r="C1367" s="56"/>
    </row>
    <row r="1368" spans="1:3" x14ac:dyDescent="0.2">
      <c r="A1368" s="56"/>
      <c r="B1368" s="56"/>
      <c r="C1368" s="56"/>
    </row>
    <row r="1369" spans="1:3" x14ac:dyDescent="0.2">
      <c r="A1369" s="56"/>
      <c r="B1369" s="56"/>
      <c r="C1369" s="56"/>
    </row>
    <row r="1370" spans="1:3" x14ac:dyDescent="0.2">
      <c r="A1370" s="56"/>
      <c r="B1370" s="56"/>
      <c r="C1370" s="56"/>
    </row>
    <row r="1371" spans="1:3" x14ac:dyDescent="0.2">
      <c r="A1371" s="56"/>
      <c r="B1371" s="56"/>
      <c r="C1371" s="56"/>
    </row>
    <row r="1372" spans="1:3" x14ac:dyDescent="0.2">
      <c r="A1372" s="56"/>
      <c r="B1372" s="56"/>
      <c r="C1372" s="56"/>
    </row>
    <row r="1373" spans="1:3" x14ac:dyDescent="0.2">
      <c r="A1373" s="39"/>
      <c r="B1373" s="39"/>
      <c r="C1373" s="39"/>
    </row>
    <row r="1374" spans="1:3" x14ac:dyDescent="0.2">
      <c r="A1374" s="39"/>
      <c r="B1374" s="39"/>
      <c r="C1374" s="39"/>
    </row>
    <row r="1375" spans="1:3" x14ac:dyDescent="0.2">
      <c r="A1375" s="39"/>
      <c r="B1375" s="39"/>
      <c r="C1375" s="39"/>
    </row>
    <row r="1376" spans="1:3" x14ac:dyDescent="0.2">
      <c r="A1376" s="39"/>
      <c r="B1376" s="39"/>
      <c r="C1376" s="39"/>
    </row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  <row r="7932" s="39" customFormat="1" x14ac:dyDescent="0.2"/>
    <row r="7933" s="39" customFormat="1" x14ac:dyDescent="0.2"/>
    <row r="7934" s="39" customFormat="1" x14ac:dyDescent="0.2"/>
    <row r="7935" s="39" customFormat="1" x14ac:dyDescent="0.2"/>
    <row r="7936" s="39" customFormat="1" x14ac:dyDescent="0.2"/>
    <row r="7937" s="39" customFormat="1" x14ac:dyDescent="0.2"/>
    <row r="7938" s="39" customFormat="1" x14ac:dyDescent="0.2"/>
    <row r="7939" s="39" customFormat="1" x14ac:dyDescent="0.2"/>
    <row r="7940" s="39" customFormat="1" x14ac:dyDescent="0.2"/>
    <row r="7941" s="39" customFormat="1" x14ac:dyDescent="0.2"/>
    <row r="7942" s="39" customFormat="1" x14ac:dyDescent="0.2"/>
    <row r="7943" s="39" customFormat="1" x14ac:dyDescent="0.2"/>
    <row r="7944" s="39" customFormat="1" x14ac:dyDescent="0.2"/>
    <row r="7945" s="39" customFormat="1" x14ac:dyDescent="0.2"/>
    <row r="7946" s="39" customFormat="1" x14ac:dyDescent="0.2"/>
    <row r="7947" s="39" customFormat="1" x14ac:dyDescent="0.2"/>
    <row r="7948" s="39" customFormat="1" x14ac:dyDescent="0.2"/>
    <row r="7949" s="39" customFormat="1" x14ac:dyDescent="0.2"/>
    <row r="7950" s="39" customFormat="1" x14ac:dyDescent="0.2"/>
    <row r="7951" s="39" customFormat="1" x14ac:dyDescent="0.2"/>
    <row r="7952" s="39" customFormat="1" x14ac:dyDescent="0.2"/>
    <row r="7953" s="39" customFormat="1" x14ac:dyDescent="0.2"/>
    <row r="7954" s="39" customFormat="1" x14ac:dyDescent="0.2"/>
    <row r="7955" s="39" customFormat="1" x14ac:dyDescent="0.2"/>
    <row r="7956" s="39" customFormat="1" x14ac:dyDescent="0.2"/>
    <row r="7957" s="39" customFormat="1" x14ac:dyDescent="0.2"/>
    <row r="7958" s="39" customFormat="1" x14ac:dyDescent="0.2"/>
    <row r="7959" s="39" customFormat="1" x14ac:dyDescent="0.2"/>
    <row r="7960" s="39" customFormat="1" x14ac:dyDescent="0.2"/>
    <row r="7961" s="39" customFormat="1" x14ac:dyDescent="0.2"/>
    <row r="7962" s="39" customFormat="1" x14ac:dyDescent="0.2"/>
    <row r="7963" s="39" customFormat="1" x14ac:dyDescent="0.2"/>
    <row r="7964" s="39" customFormat="1" x14ac:dyDescent="0.2"/>
    <row r="7965" s="39" customFormat="1" x14ac:dyDescent="0.2"/>
    <row r="7966" s="39" customFormat="1" x14ac:dyDescent="0.2"/>
    <row r="7967" s="39" customFormat="1" x14ac:dyDescent="0.2"/>
    <row r="7968" s="39" customFormat="1" x14ac:dyDescent="0.2"/>
    <row r="7969" s="39" customFormat="1" x14ac:dyDescent="0.2"/>
    <row r="7970" s="39" customFormat="1" x14ac:dyDescent="0.2"/>
    <row r="7971" s="39" customFormat="1" x14ac:dyDescent="0.2"/>
    <row r="7972" s="39" customFormat="1" x14ac:dyDescent="0.2"/>
    <row r="7973" s="39" customFormat="1" x14ac:dyDescent="0.2"/>
    <row r="7974" s="39" customFormat="1" x14ac:dyDescent="0.2"/>
    <row r="7975" s="39" customFormat="1" x14ac:dyDescent="0.2"/>
    <row r="7976" s="39" customFormat="1" x14ac:dyDescent="0.2"/>
    <row r="7977" s="39" customFormat="1" x14ac:dyDescent="0.2"/>
    <row r="7978" s="39" customFormat="1" x14ac:dyDescent="0.2"/>
    <row r="7979" s="39" customFormat="1" x14ac:dyDescent="0.2"/>
    <row r="7980" s="39" customFormat="1" x14ac:dyDescent="0.2"/>
    <row r="7981" s="39" customFormat="1" x14ac:dyDescent="0.2"/>
    <row r="7982" s="39" customFormat="1" x14ac:dyDescent="0.2"/>
    <row r="7983" s="39" customFormat="1" x14ac:dyDescent="0.2"/>
    <row r="7984" s="39" customFormat="1" x14ac:dyDescent="0.2"/>
    <row r="7985" s="39" customFormat="1" x14ac:dyDescent="0.2"/>
    <row r="7986" s="39" customFormat="1" x14ac:dyDescent="0.2"/>
    <row r="7987" s="39" customFormat="1" x14ac:dyDescent="0.2"/>
    <row r="7988" s="39" customFormat="1" x14ac:dyDescent="0.2"/>
    <row r="7989" s="39" customFormat="1" x14ac:dyDescent="0.2"/>
    <row r="7990" s="39" customFormat="1" x14ac:dyDescent="0.2"/>
    <row r="7991" s="39" customFormat="1" x14ac:dyDescent="0.2"/>
    <row r="7992" s="39" customFormat="1" x14ac:dyDescent="0.2"/>
    <row r="7993" s="39" customFormat="1" x14ac:dyDescent="0.2"/>
    <row r="7994" s="39" customFormat="1" x14ac:dyDescent="0.2"/>
    <row r="7995" s="39" customFormat="1" x14ac:dyDescent="0.2"/>
    <row r="7996" s="39" customFormat="1" x14ac:dyDescent="0.2"/>
    <row r="7997" s="39" customFormat="1" x14ac:dyDescent="0.2"/>
    <row r="7998" s="39" customFormat="1" x14ac:dyDescent="0.2"/>
    <row r="7999" s="39" customFormat="1" x14ac:dyDescent="0.2"/>
    <row r="8000" s="39" customFormat="1" x14ac:dyDescent="0.2"/>
    <row r="8001" s="39" customFormat="1" x14ac:dyDescent="0.2"/>
    <row r="8002" s="39" customFormat="1" x14ac:dyDescent="0.2"/>
    <row r="8003" s="39" customFormat="1" x14ac:dyDescent="0.2"/>
    <row r="8004" s="39" customFormat="1" x14ac:dyDescent="0.2"/>
    <row r="8005" s="39" customFormat="1" x14ac:dyDescent="0.2"/>
    <row r="8006" s="39" customFormat="1" x14ac:dyDescent="0.2"/>
    <row r="8007" s="39" customFormat="1" x14ac:dyDescent="0.2"/>
    <row r="8008" s="39" customFormat="1" x14ac:dyDescent="0.2"/>
    <row r="8009" s="39" customFormat="1" x14ac:dyDescent="0.2"/>
    <row r="8010" s="39" customFormat="1" x14ac:dyDescent="0.2"/>
    <row r="8011" s="39" customFormat="1" x14ac:dyDescent="0.2"/>
    <row r="8012" s="39" customFormat="1" x14ac:dyDescent="0.2"/>
    <row r="8013" s="39" customFormat="1" x14ac:dyDescent="0.2"/>
    <row r="8014" s="39" customFormat="1" x14ac:dyDescent="0.2"/>
    <row r="8015" s="39" customFormat="1" x14ac:dyDescent="0.2"/>
    <row r="8016" s="39" customFormat="1" x14ac:dyDescent="0.2"/>
    <row r="8017" s="39" customFormat="1" x14ac:dyDescent="0.2"/>
    <row r="8018" s="39" customFormat="1" x14ac:dyDescent="0.2"/>
    <row r="8019" s="39" customFormat="1" x14ac:dyDescent="0.2"/>
    <row r="8020" s="39" customFormat="1" x14ac:dyDescent="0.2"/>
    <row r="8021" s="39" customFormat="1" x14ac:dyDescent="0.2"/>
    <row r="8022" s="39" customFormat="1" x14ac:dyDescent="0.2"/>
    <row r="8023" s="39" customFormat="1" x14ac:dyDescent="0.2"/>
    <row r="8024" s="39" customFormat="1" x14ac:dyDescent="0.2"/>
    <row r="8025" s="39" customFormat="1" x14ac:dyDescent="0.2"/>
    <row r="8026" s="39" customFormat="1" x14ac:dyDescent="0.2"/>
    <row r="8027" s="39" customFormat="1" x14ac:dyDescent="0.2"/>
    <row r="8028" s="39" customFormat="1" x14ac:dyDescent="0.2"/>
    <row r="8029" s="39" customFormat="1" x14ac:dyDescent="0.2"/>
    <row r="8030" s="39" customFormat="1" x14ac:dyDescent="0.2"/>
    <row r="8031" s="39" customFormat="1" x14ac:dyDescent="0.2"/>
    <row r="8032" s="39" customFormat="1" x14ac:dyDescent="0.2"/>
    <row r="8033" s="39" customFormat="1" x14ac:dyDescent="0.2"/>
    <row r="8034" s="39" customFormat="1" x14ac:dyDescent="0.2"/>
    <row r="8035" s="39" customFormat="1" x14ac:dyDescent="0.2"/>
    <row r="8036" s="39" customFormat="1" x14ac:dyDescent="0.2"/>
    <row r="8037" s="39" customFormat="1" x14ac:dyDescent="0.2"/>
    <row r="8038" s="39" customFormat="1" x14ac:dyDescent="0.2"/>
    <row r="8039" s="39" customFormat="1" x14ac:dyDescent="0.2"/>
    <row r="8040" s="39" customFormat="1" x14ac:dyDescent="0.2"/>
    <row r="8041" s="39" customFormat="1" x14ac:dyDescent="0.2"/>
    <row r="8042" s="39" customFormat="1" x14ac:dyDescent="0.2"/>
    <row r="8043" s="39" customFormat="1" x14ac:dyDescent="0.2"/>
    <row r="8044" s="39" customFormat="1" x14ac:dyDescent="0.2"/>
    <row r="8045" s="39" customFormat="1" x14ac:dyDescent="0.2"/>
    <row r="8046" s="39" customFormat="1" x14ac:dyDescent="0.2"/>
    <row r="8047" s="39" customFormat="1" x14ac:dyDescent="0.2"/>
    <row r="8048" s="39" customFormat="1" x14ac:dyDescent="0.2"/>
    <row r="8049" s="39" customFormat="1" x14ac:dyDescent="0.2"/>
    <row r="8050" s="39" customFormat="1" x14ac:dyDescent="0.2"/>
    <row r="8051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8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Martina Berek</cp:lastModifiedBy>
  <cp:lastPrinted>2025-07-21T07:38:55Z</cp:lastPrinted>
  <dcterms:created xsi:type="dcterms:W3CDTF">2022-08-12T12:51:27Z</dcterms:created>
  <dcterms:modified xsi:type="dcterms:W3CDTF">2025-07-22T11:55:25Z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