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herceg\Desktop\FINANCIJSKI IZVJEŠTAJI\Polugodišnje izvršenje financijskog plana\Izvještaj o izvršenju polugodišnjeg proračuna 2023\ODOME\2025\"/>
    </mc:Choice>
  </mc:AlternateContent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rashoda'!$B$1:$I$19,' Račun prihoda i rashoda'!$B$21:$L$55</definedName>
    <definedName name="_xlnm.Print_Area" localSheetId="6">'Posebni dio'!$A$1:$F$56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K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8" i="15"/>
  <c r="E48" i="15"/>
  <c r="D48" i="15"/>
  <c r="C48" i="15"/>
  <c r="F47" i="15"/>
  <c r="F44" i="15"/>
  <c r="E44" i="15"/>
  <c r="D44" i="15"/>
  <c r="C44" i="15"/>
  <c r="F43" i="15"/>
  <c r="E43" i="15"/>
  <c r="D43" i="15"/>
  <c r="C43" i="15"/>
  <c r="F42" i="15"/>
  <c r="E42" i="15"/>
  <c r="D42" i="15"/>
  <c r="C42" i="15"/>
  <c r="F40" i="15"/>
  <c r="E40" i="15"/>
  <c r="D40" i="15"/>
  <c r="C40" i="15"/>
  <c r="F39" i="15"/>
  <c r="E39" i="15"/>
  <c r="D39" i="15"/>
  <c r="C39" i="15"/>
  <c r="F37" i="15"/>
  <c r="E37" i="15"/>
  <c r="D37" i="15"/>
  <c r="C37" i="15"/>
  <c r="F35" i="15"/>
  <c r="E35" i="15"/>
  <c r="D35" i="15"/>
  <c r="C35" i="15"/>
  <c r="F28" i="15"/>
  <c r="E28" i="15"/>
  <c r="D28" i="15"/>
  <c r="C28" i="15"/>
  <c r="F25" i="15"/>
  <c r="E25" i="15"/>
  <c r="D25" i="15"/>
  <c r="C25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F6" i="5"/>
  <c r="H6" i="5" s="1"/>
  <c r="E6" i="5"/>
  <c r="D6" i="5"/>
  <c r="C6" i="5"/>
  <c r="L54" i="3"/>
  <c r="K54" i="3"/>
  <c r="L53" i="3"/>
  <c r="K53" i="3"/>
  <c r="J53" i="3"/>
  <c r="I53" i="3"/>
  <c r="H53" i="3"/>
  <c r="G53" i="3"/>
  <c r="L52" i="3"/>
  <c r="K52" i="3"/>
  <c r="J52" i="3"/>
  <c r="I52" i="3"/>
  <c r="H52" i="3"/>
  <c r="G52" i="3"/>
  <c r="L51" i="3"/>
  <c r="K51" i="3"/>
  <c r="L50" i="3"/>
  <c r="K50" i="3"/>
  <c r="J50" i="3"/>
  <c r="I50" i="3"/>
  <c r="H50" i="3"/>
  <c r="G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L16" i="3" s="1"/>
  <c r="I16" i="3"/>
  <c r="H16" i="3"/>
  <c r="G16" i="3"/>
  <c r="G15" i="3" s="1"/>
  <c r="G11" i="3" s="1"/>
  <c r="G10" i="3" s="1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6" i="5" l="1"/>
  <c r="G7" i="5"/>
  <c r="K16" i="3"/>
  <c r="J15" i="3"/>
  <c r="K15" i="3" l="1"/>
  <c r="J11" i="3"/>
  <c r="L15" i="3"/>
  <c r="K11" i="3" l="1"/>
  <c r="L11" i="3"/>
  <c r="J10" i="3"/>
  <c r="L10" i="3" l="1"/>
  <c r="K10" i="3"/>
</calcChain>
</file>

<file path=xl/sharedStrings.xml><?xml version="1.0" encoding="utf-8"?>
<sst xmlns="http://schemas.openxmlformats.org/spreadsheetml/2006/main" count="304" uniqueCount="144">
  <si>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</si>
  <si>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</si>
  <si>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</si>
  <si>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</si>
  <si>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</si>
  <si>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</si>
  <si>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</si>
  <si>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</si>
  <si>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</si>
  <si>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</si>
  <si>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</si>
  <si>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</si>
  <si>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</si>
  <si>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</si>
  <si>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</si>
  <si>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</si>
  <si>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</si>
  <si>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</si>
  <si>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</si>
  <si>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</si>
  <si>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</si>
  <si>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</si>
  <si>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</si>
  <si>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</si>
  <si>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</si>
  <si>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</si>
  <si>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</si>
  <si>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</si>
  <si>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</si>
  <si>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</si>
  <si>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</si>
  <si>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</si>
  <si>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</si>
  <si>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</si>
  <si>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</si>
  <si>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</si>
  <si>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</si>
  <si>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</si>
  <si>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</si>
  <si>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</si>
  <si>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</si>
  <si>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</si>
  <si>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</si>
  <si>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</si>
  <si>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</si>
  <si>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</si>
  <si>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</si>
  <si>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</si>
  <si>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</si>
  <si>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</si>
  <si>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</si>
  <si>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</si>
  <si>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</si>
  <si>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</si>
  <si>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</si>
  <si>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</si>
  <si>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</si>
  <si>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</si>
  <si>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</si>
  <si>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</si>
  <si>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</si>
  <si>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</si>
  <si>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</si>
  <si>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</si>
  <si>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</si>
  <si>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</si>
  <si>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</si>
  <si>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</si>
  <si>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</si>
  <si>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</si>
  <si>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</si>
  <si>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</si>
  <si>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</si>
  <si>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</si>
  <si>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</si>
  <si>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</si>
  <si>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</si>
  <si>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</si>
  <si>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</si>
  <si>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</si>
  <si>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</si>
  <si>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</si>
  <si>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</si>
  <si>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</si>
  <si>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</si>
  <si>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</si>
  <si>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</si>
  <si>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</si>
  <si>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</si>
  <si>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</si>
  <si>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</si>
  <si>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</si>
  <si>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</si>
  <si>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</si>
  <si>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</si>
  <si>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</si>
  <si>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</si>
  <si>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</si>
  <si>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</si>
  <si>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</si>
  <si>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</si>
  <si>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</si>
  <si>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</si>
  <si>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</si>
  <si>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</si>
  <si>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</si>
  <si>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</si>
  <si>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</si>
  <si>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</si>
  <si>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</si>
  <si>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</si>
  <si>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</si>
  <si>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</si>
  <si>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</si>
  <si>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</si>
  <si>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</si>
  <si>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</si>
  <si>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</si>
  <si>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</si>
  <si>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</si>
  <si>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</si>
  <si>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</si>
  <si>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</si>
  <si>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</si>
  <si>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</si>
  <si>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</si>
  <si>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</si>
  <si>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</si>
  <si>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</si>
  <si>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</si>
  <si>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</si>
  <si>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</si>
  <si>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</si>
  <si>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</si>
  <si>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50483 METKOVIĆ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</si>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</sst>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262555.95</v>
      </c>
      <c r="H10" s="87">
        <v>549300</v>
      </c>
      <c r="I10" s="87">
        <v>549300</v>
      </c>
      <c r="J10" s="87">
        <v>299867.58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262555.95</v>
      </c>
      <c r="H12" s="88">
        <f t="shared" ref="H12:J12" si="0">H10+H11</f>
        <v>549300</v>
      </c>
      <c r="I12" s="88">
        <f t="shared" si="0"/>
        <v>549300</v>
      </c>
      <c r="J12" s="88">
        <f t="shared" si="0"/>
        <v>299867.58</v>
      </c>
      <c r="K12" s="89">
        <f>J12/G12*100</f>
        <v>114.21092532848714</v>
      </c>
      <c r="L12" s="89">
        <f>J12/I12*100</f>
        <v>54.59085745494265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262555.95</v>
      </c>
      <c r="H13" s="87">
        <v>549300</v>
      </c>
      <c r="I13" s="87">
        <v>549300</v>
      </c>
      <c r="J13" s="87">
        <v>299867.58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0</v>
      </c>
      <c r="H14" s="87">
        <v>0</v>
      </c>
      <c r="I14" s="87">
        <v>0</v>
      </c>
      <c r="J14" s="87">
        <v>0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262555.95</v>
      </c>
      <c r="H15" s="88">
        <f t="shared" ref="H15:J15" si="1">H13+H14</f>
        <v>549300</v>
      </c>
      <c r="I15" s="88">
        <f t="shared" si="1"/>
        <v>549300</v>
      </c>
      <c r="J15" s="88">
        <f t="shared" si="1"/>
        <v>299867.58</v>
      </c>
      <c r="K15" s="89">
        <f>J15/G15*100</f>
        <v>114.21092532848699</v>
      </c>
      <c r="L15" s="89">
        <f>J15/I15*100</f>
        <v>54.590857454942707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55"/>
  <sheetViews>
    <sheetView topLeftCell="A4" zoomScale="90" zoomScaleNormal="90" workbookViewId="0">
      <selection activeCell="B21" sqref="B21:L5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262555.95</v>
      </c>
      <c r="H10" s="66">
        <f>H11</f>
        <v>549300</v>
      </c>
      <c r="I10" s="66">
        <f>I11</f>
        <v>549300</v>
      </c>
      <c r="J10" s="66">
        <f>J11</f>
        <v>299867.58</v>
      </c>
      <c r="K10" s="70">
        <f t="shared" ref="K10:K18" si="0">(J10*100)/G10</f>
        <v>114.21092532848712</v>
      </c>
      <c r="L10" s="70">
        <f t="shared" ref="L10:L18" si="1">(J10*100)/I10</f>
        <v>54.590857454942658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</f>
        <v>262555.95</v>
      </c>
      <c r="H11" s="66">
        <f>H12+H15</f>
        <v>549300</v>
      </c>
      <c r="I11" s="66">
        <f>I12+I15</f>
        <v>549300</v>
      </c>
      <c r="J11" s="66">
        <f>J12+J15</f>
        <v>299867.58</v>
      </c>
      <c r="K11" s="66">
        <f t="shared" si="0"/>
        <v>114.21092532848712</v>
      </c>
      <c r="L11" s="66">
        <f t="shared" si="1"/>
        <v>54.590857454942658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0</v>
      </c>
      <c r="H12" s="66">
        <f t="shared" si="2"/>
        <v>100</v>
      </c>
      <c r="I12" s="66">
        <f t="shared" si="2"/>
        <v>100</v>
      </c>
      <c r="J12" s="66">
        <f t="shared" si="2"/>
        <v>0</v>
      </c>
      <c r="K12" s="66" t="e">
        <f t="shared" si="0"/>
        <v>#DIV/0!</v>
      </c>
      <c r="L12" s="66">
        <f t="shared" si="1"/>
        <v>0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0</v>
      </c>
      <c r="H13" s="66">
        <f t="shared" si="2"/>
        <v>100</v>
      </c>
      <c r="I13" s="66">
        <f t="shared" si="2"/>
        <v>100</v>
      </c>
      <c r="J13" s="66">
        <f t="shared" si="2"/>
        <v>0</v>
      </c>
      <c r="K13" s="66" t="e">
        <f t="shared" si="0"/>
        <v>#DIV/0!</v>
      </c>
      <c r="L13" s="66">
        <f t="shared" si="1"/>
        <v>0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0</v>
      </c>
      <c r="H14" s="67">
        <v>100</v>
      </c>
      <c r="I14" s="67">
        <v>100</v>
      </c>
      <c r="J14" s="67">
        <v>0</v>
      </c>
      <c r="K14" s="67" t="e">
        <f t="shared" si="0"/>
        <v>#DIV/0!</v>
      </c>
      <c r="L14" s="67">
        <f t="shared" si="1"/>
        <v>0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>G16</f>
        <v>262555.95</v>
      </c>
      <c r="H15" s="66">
        <f>H16</f>
        <v>549200</v>
      </c>
      <c r="I15" s="66">
        <f>I16</f>
        <v>549200</v>
      </c>
      <c r="J15" s="66">
        <f>J16</f>
        <v>299867.58</v>
      </c>
      <c r="K15" s="66">
        <f t="shared" si="0"/>
        <v>114.21092532848712</v>
      </c>
      <c r="L15" s="66">
        <f t="shared" si="1"/>
        <v>54.600797523670792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>G17+G18</f>
        <v>262555.95</v>
      </c>
      <c r="H16" s="66">
        <f>H17+H18</f>
        <v>549200</v>
      </c>
      <c r="I16" s="66">
        <f>I17+I18</f>
        <v>549200</v>
      </c>
      <c r="J16" s="66">
        <f>J17+J18</f>
        <v>299867.58</v>
      </c>
      <c r="K16" s="66">
        <f t="shared" si="0"/>
        <v>114.21092532848712</v>
      </c>
      <c r="L16" s="66">
        <f t="shared" si="1"/>
        <v>54.600797523670792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262555.95</v>
      </c>
      <c r="H17" s="67">
        <v>549200</v>
      </c>
      <c r="I17" s="67">
        <v>549200</v>
      </c>
      <c r="J17" s="67">
        <v>299867.58</v>
      </c>
      <c r="K17" s="67">
        <f t="shared" si="0"/>
        <v>114.21092532848712</v>
      </c>
      <c r="L17" s="67">
        <f t="shared" si="1"/>
        <v>54.600797523670792</v>
      </c>
    </row>
    <row r="18" spans="2:12" x14ac:dyDescent="0.25">
      <c r="B18" s="67"/>
      <c r="C18" s="67"/>
      <c r="D18" s="67"/>
      <c r="E18" s="67" t="s">
        <v>64</v>
      </c>
      <c r="F18" s="67" t="s">
        <v>65</v>
      </c>
      <c r="G18" s="67">
        <v>0</v>
      </c>
      <c r="H18" s="67">
        <v>0</v>
      </c>
      <c r="I18" s="67">
        <v>0</v>
      </c>
      <c r="J18" s="67">
        <v>0</v>
      </c>
      <c r="K18" s="67" t="e">
        <f t="shared" si="0"/>
        <v>#DIV/0!</v>
      </c>
      <c r="L18" s="67" t="e">
        <f t="shared" si="1"/>
        <v>#DIV/0!</v>
      </c>
    </row>
    <row r="19" spans="2:12" x14ac:dyDescent="0.25">
      <c r="F19" s="36"/>
    </row>
    <row r="20" spans="2:12" x14ac:dyDescent="0.25">
      <c r="F20" s="36"/>
    </row>
    <row r="21" spans="2:12" ht="36.75" customHeight="1" x14ac:dyDescent="0.25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25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25">
      <c r="B23" s="66"/>
      <c r="C23" s="67"/>
      <c r="D23" s="68"/>
      <c r="E23" s="69"/>
      <c r="F23" s="9" t="s">
        <v>21</v>
      </c>
      <c r="G23" s="66">
        <f>G24</f>
        <v>262555.95</v>
      </c>
      <c r="H23" s="66">
        <f>H24</f>
        <v>549300</v>
      </c>
      <c r="I23" s="66">
        <f>I24</f>
        <v>549300</v>
      </c>
      <c r="J23" s="66">
        <f>J24</f>
        <v>299867.57999999996</v>
      </c>
      <c r="K23" s="71">
        <f t="shared" ref="K23:K54" si="3">(J23*100)/G23</f>
        <v>114.21092532848712</v>
      </c>
      <c r="L23" s="71">
        <f t="shared" ref="L23:L54" si="4">(J23*100)/I23</f>
        <v>54.590857454942658</v>
      </c>
    </row>
    <row r="24" spans="2:12" x14ac:dyDescent="0.25">
      <c r="B24" s="66" t="s">
        <v>66</v>
      </c>
      <c r="C24" s="66"/>
      <c r="D24" s="66"/>
      <c r="E24" s="66"/>
      <c r="F24" s="66" t="s">
        <v>67</v>
      </c>
      <c r="G24" s="66">
        <f>G25+G33+G52</f>
        <v>262555.95</v>
      </c>
      <c r="H24" s="66">
        <f>H25+H33+H52</f>
        <v>549300</v>
      </c>
      <c r="I24" s="66">
        <f>I25+I33+I52</f>
        <v>549300</v>
      </c>
      <c r="J24" s="66">
        <f>J25+J33+J52</f>
        <v>299867.57999999996</v>
      </c>
      <c r="K24" s="66">
        <f t="shared" si="3"/>
        <v>114.21092532848712</v>
      </c>
      <c r="L24" s="66">
        <f t="shared" si="4"/>
        <v>54.590857454942658</v>
      </c>
    </row>
    <row r="25" spans="2:12" x14ac:dyDescent="0.25">
      <c r="B25" s="66"/>
      <c r="C25" s="66" t="s">
        <v>68</v>
      </c>
      <c r="D25" s="66"/>
      <c r="E25" s="66"/>
      <c r="F25" s="66" t="s">
        <v>69</v>
      </c>
      <c r="G25" s="66">
        <f>G26+G29+G31</f>
        <v>221969.5</v>
      </c>
      <c r="H25" s="66">
        <f>H26+H29+H31</f>
        <v>459500</v>
      </c>
      <c r="I25" s="66">
        <f>I26+I29+I31</f>
        <v>459500</v>
      </c>
      <c r="J25" s="66">
        <f>J26+J29+J31</f>
        <v>260211.33</v>
      </c>
      <c r="K25" s="66">
        <f t="shared" si="3"/>
        <v>117.22841651668359</v>
      </c>
      <c r="L25" s="66">
        <f t="shared" si="4"/>
        <v>56.629233949945593</v>
      </c>
    </row>
    <row r="26" spans="2:12" x14ac:dyDescent="0.25">
      <c r="B26" s="66"/>
      <c r="C26" s="66"/>
      <c r="D26" s="66" t="s">
        <v>70</v>
      </c>
      <c r="E26" s="66"/>
      <c r="F26" s="66" t="s">
        <v>71</v>
      </c>
      <c r="G26" s="66">
        <f>G27+G28</f>
        <v>186411.61000000002</v>
      </c>
      <c r="H26" s="66">
        <f>H27+H28</f>
        <v>388500</v>
      </c>
      <c r="I26" s="66">
        <f>I27+I28</f>
        <v>388500</v>
      </c>
      <c r="J26" s="66">
        <f>J27+J28</f>
        <v>218808.02</v>
      </c>
      <c r="K26" s="66">
        <f t="shared" si="3"/>
        <v>117.37896582728939</v>
      </c>
      <c r="L26" s="66">
        <f t="shared" si="4"/>
        <v>56.321240669240666</v>
      </c>
    </row>
    <row r="27" spans="2:12" x14ac:dyDescent="0.25">
      <c r="B27" s="67"/>
      <c r="C27" s="67"/>
      <c r="D27" s="67"/>
      <c r="E27" s="67" t="s">
        <v>72</v>
      </c>
      <c r="F27" s="67" t="s">
        <v>73</v>
      </c>
      <c r="G27" s="67">
        <v>182796.01</v>
      </c>
      <c r="H27" s="67">
        <v>380500</v>
      </c>
      <c r="I27" s="67">
        <v>380500</v>
      </c>
      <c r="J27" s="67">
        <v>209616.5</v>
      </c>
      <c r="K27" s="67">
        <f t="shared" si="3"/>
        <v>114.6723607369767</v>
      </c>
      <c r="L27" s="67">
        <f t="shared" si="4"/>
        <v>55.089750328515109</v>
      </c>
    </row>
    <row r="28" spans="2:12" x14ac:dyDescent="0.25">
      <c r="B28" s="67"/>
      <c r="C28" s="67"/>
      <c r="D28" s="67"/>
      <c r="E28" s="67" t="s">
        <v>74</v>
      </c>
      <c r="F28" s="67" t="s">
        <v>75</v>
      </c>
      <c r="G28" s="67">
        <v>3615.6</v>
      </c>
      <c r="H28" s="67">
        <v>8000</v>
      </c>
      <c r="I28" s="67">
        <v>8000</v>
      </c>
      <c r="J28" s="67">
        <v>9191.52</v>
      </c>
      <c r="K28" s="67">
        <f t="shared" si="3"/>
        <v>254.21838698971126</v>
      </c>
      <c r="L28" s="67">
        <f t="shared" si="4"/>
        <v>114.89400000000001</v>
      </c>
    </row>
    <row r="29" spans="2:12" x14ac:dyDescent="0.25">
      <c r="B29" s="66"/>
      <c r="C29" s="66"/>
      <c r="D29" s="66" t="s">
        <v>76</v>
      </c>
      <c r="E29" s="66"/>
      <c r="F29" s="66" t="s">
        <v>77</v>
      </c>
      <c r="G29" s="66">
        <f>G30</f>
        <v>4800</v>
      </c>
      <c r="H29" s="66">
        <f>H30</f>
        <v>11000</v>
      </c>
      <c r="I29" s="66">
        <f>I30</f>
        <v>11000</v>
      </c>
      <c r="J29" s="66">
        <f>J30</f>
        <v>5300</v>
      </c>
      <c r="K29" s="66">
        <f t="shared" si="3"/>
        <v>110.41666666666667</v>
      </c>
      <c r="L29" s="66">
        <f t="shared" si="4"/>
        <v>48.18181818181818</v>
      </c>
    </row>
    <row r="30" spans="2:12" x14ac:dyDescent="0.25">
      <c r="B30" s="67"/>
      <c r="C30" s="67"/>
      <c r="D30" s="67"/>
      <c r="E30" s="67" t="s">
        <v>78</v>
      </c>
      <c r="F30" s="67" t="s">
        <v>77</v>
      </c>
      <c r="G30" s="67">
        <v>4800</v>
      </c>
      <c r="H30" s="67">
        <v>11000</v>
      </c>
      <c r="I30" s="67">
        <v>11000</v>
      </c>
      <c r="J30" s="67">
        <v>5300</v>
      </c>
      <c r="K30" s="67">
        <f t="shared" si="3"/>
        <v>110.41666666666667</v>
      </c>
      <c r="L30" s="67">
        <f t="shared" si="4"/>
        <v>48.18181818181818</v>
      </c>
    </row>
    <row r="31" spans="2:12" x14ac:dyDescent="0.25">
      <c r="B31" s="66"/>
      <c r="C31" s="66"/>
      <c r="D31" s="66" t="s">
        <v>79</v>
      </c>
      <c r="E31" s="66"/>
      <c r="F31" s="66" t="s">
        <v>80</v>
      </c>
      <c r="G31" s="66">
        <f>G32</f>
        <v>30757.89</v>
      </c>
      <c r="H31" s="66">
        <f>H32</f>
        <v>60000</v>
      </c>
      <c r="I31" s="66">
        <f>I32</f>
        <v>60000</v>
      </c>
      <c r="J31" s="66">
        <f>J32</f>
        <v>36103.31</v>
      </c>
      <c r="K31" s="66">
        <f t="shared" si="3"/>
        <v>117.37902047247064</v>
      </c>
      <c r="L31" s="66">
        <f t="shared" si="4"/>
        <v>60.172183333333336</v>
      </c>
    </row>
    <row r="32" spans="2:12" x14ac:dyDescent="0.25">
      <c r="B32" s="67"/>
      <c r="C32" s="67"/>
      <c r="D32" s="67"/>
      <c r="E32" s="67" t="s">
        <v>81</v>
      </c>
      <c r="F32" s="67" t="s">
        <v>82</v>
      </c>
      <c r="G32" s="67">
        <v>30757.89</v>
      </c>
      <c r="H32" s="67">
        <v>60000</v>
      </c>
      <c r="I32" s="67">
        <v>60000</v>
      </c>
      <c r="J32" s="67">
        <v>36103.31</v>
      </c>
      <c r="K32" s="67">
        <f t="shared" si="3"/>
        <v>117.37902047247064</v>
      </c>
      <c r="L32" s="67">
        <f t="shared" si="4"/>
        <v>60.172183333333336</v>
      </c>
    </row>
    <row r="33" spans="2:12" x14ac:dyDescent="0.25">
      <c r="B33" s="66"/>
      <c r="C33" s="66" t="s">
        <v>83</v>
      </c>
      <c r="D33" s="66"/>
      <c r="E33" s="66"/>
      <c r="F33" s="66" t="s">
        <v>84</v>
      </c>
      <c r="G33" s="66">
        <f>G34+G38+G41+G48+G50</f>
        <v>40336.450000000004</v>
      </c>
      <c r="H33" s="66">
        <f>H34+H38+H41+H48+H50</f>
        <v>89300</v>
      </c>
      <c r="I33" s="66">
        <f>I34+I38+I41+I48+I50</f>
        <v>89300</v>
      </c>
      <c r="J33" s="66">
        <f>J34+J38+J41+J48+J50</f>
        <v>39333.269999999997</v>
      </c>
      <c r="K33" s="66">
        <f t="shared" si="3"/>
        <v>97.512969039169278</v>
      </c>
      <c r="L33" s="66">
        <f t="shared" si="4"/>
        <v>44.046215005599102</v>
      </c>
    </row>
    <row r="34" spans="2:12" x14ac:dyDescent="0.25">
      <c r="B34" s="66"/>
      <c r="C34" s="66"/>
      <c r="D34" s="66" t="s">
        <v>85</v>
      </c>
      <c r="E34" s="66"/>
      <c r="F34" s="66" t="s">
        <v>86</v>
      </c>
      <c r="G34" s="66">
        <f>G35+G36+G37</f>
        <v>16919.57</v>
      </c>
      <c r="H34" s="66">
        <f>H35+H36+H37</f>
        <v>34150</v>
      </c>
      <c r="I34" s="66">
        <f>I35+I36+I37</f>
        <v>34150</v>
      </c>
      <c r="J34" s="66">
        <f>J35+J36+J37</f>
        <v>17986.239999999998</v>
      </c>
      <c r="K34" s="66">
        <f t="shared" si="3"/>
        <v>106.30435643459025</v>
      </c>
      <c r="L34" s="66">
        <f t="shared" si="4"/>
        <v>52.668345534407031</v>
      </c>
    </row>
    <row r="35" spans="2:12" x14ac:dyDescent="0.25">
      <c r="B35" s="67"/>
      <c r="C35" s="67"/>
      <c r="D35" s="67"/>
      <c r="E35" s="67" t="s">
        <v>87</v>
      </c>
      <c r="F35" s="67" t="s">
        <v>88</v>
      </c>
      <c r="G35" s="67">
        <v>4000</v>
      </c>
      <c r="H35" s="67">
        <v>5000</v>
      </c>
      <c r="I35" s="67">
        <v>5000</v>
      </c>
      <c r="J35" s="67">
        <v>5000</v>
      </c>
      <c r="K35" s="67">
        <f t="shared" si="3"/>
        <v>125</v>
      </c>
      <c r="L35" s="67">
        <f t="shared" si="4"/>
        <v>100</v>
      </c>
    </row>
    <row r="36" spans="2:12" x14ac:dyDescent="0.25">
      <c r="B36" s="67"/>
      <c r="C36" s="67"/>
      <c r="D36" s="67"/>
      <c r="E36" s="67" t="s">
        <v>89</v>
      </c>
      <c r="F36" s="67" t="s">
        <v>90</v>
      </c>
      <c r="G36" s="67">
        <v>12919.57</v>
      </c>
      <c r="H36" s="67">
        <v>28500</v>
      </c>
      <c r="I36" s="67">
        <v>28500</v>
      </c>
      <c r="J36" s="67">
        <v>12986.24</v>
      </c>
      <c r="K36" s="67">
        <f t="shared" si="3"/>
        <v>100.51603884649413</v>
      </c>
      <c r="L36" s="67">
        <f t="shared" si="4"/>
        <v>45.565754385964915</v>
      </c>
    </row>
    <row r="37" spans="2:12" x14ac:dyDescent="0.25">
      <c r="B37" s="67"/>
      <c r="C37" s="67"/>
      <c r="D37" s="67"/>
      <c r="E37" s="67" t="s">
        <v>91</v>
      </c>
      <c r="F37" s="67" t="s">
        <v>92</v>
      </c>
      <c r="G37" s="67">
        <v>0</v>
      </c>
      <c r="H37" s="67">
        <v>650</v>
      </c>
      <c r="I37" s="67">
        <v>650</v>
      </c>
      <c r="J37" s="67">
        <v>0</v>
      </c>
      <c r="K37" s="67" t="e">
        <f t="shared" si="3"/>
        <v>#DIV/0!</v>
      </c>
      <c r="L37" s="67">
        <f t="shared" si="4"/>
        <v>0</v>
      </c>
    </row>
    <row r="38" spans="2:12" x14ac:dyDescent="0.25">
      <c r="B38" s="66"/>
      <c r="C38" s="66"/>
      <c r="D38" s="66" t="s">
        <v>93</v>
      </c>
      <c r="E38" s="66"/>
      <c r="F38" s="66" t="s">
        <v>94</v>
      </c>
      <c r="G38" s="66">
        <f>G39+G40</f>
        <v>1750</v>
      </c>
      <c r="H38" s="66">
        <f>H39+H40</f>
        <v>7300</v>
      </c>
      <c r="I38" s="66">
        <f>I39+I40</f>
        <v>7300</v>
      </c>
      <c r="J38" s="66">
        <f>J39+J40</f>
        <v>3196.72</v>
      </c>
      <c r="K38" s="66">
        <f t="shared" si="3"/>
        <v>182.66971428571429</v>
      </c>
      <c r="L38" s="66">
        <f t="shared" si="4"/>
        <v>43.790684931506853</v>
      </c>
    </row>
    <row r="39" spans="2:12" x14ac:dyDescent="0.25">
      <c r="B39" s="67"/>
      <c r="C39" s="67"/>
      <c r="D39" s="67"/>
      <c r="E39" s="67" t="s">
        <v>95</v>
      </c>
      <c r="F39" s="67" t="s">
        <v>96</v>
      </c>
      <c r="G39" s="67">
        <v>1750</v>
      </c>
      <c r="H39" s="67">
        <v>6600</v>
      </c>
      <c r="I39" s="67">
        <v>6600</v>
      </c>
      <c r="J39" s="67">
        <v>2496.7199999999998</v>
      </c>
      <c r="K39" s="67">
        <f t="shared" si="3"/>
        <v>142.66971428571429</v>
      </c>
      <c r="L39" s="67">
        <f t="shared" si="4"/>
        <v>37.829090909090908</v>
      </c>
    </row>
    <row r="40" spans="2:12" x14ac:dyDescent="0.25">
      <c r="B40" s="67"/>
      <c r="C40" s="67"/>
      <c r="D40" s="67"/>
      <c r="E40" s="67" t="s">
        <v>97</v>
      </c>
      <c r="F40" s="67" t="s">
        <v>98</v>
      </c>
      <c r="G40" s="67">
        <v>0</v>
      </c>
      <c r="H40" s="67">
        <v>700</v>
      </c>
      <c r="I40" s="67">
        <v>700</v>
      </c>
      <c r="J40" s="67">
        <v>700</v>
      </c>
      <c r="K40" s="67" t="e">
        <f t="shared" si="3"/>
        <v>#DIV/0!</v>
      </c>
      <c r="L40" s="67">
        <f t="shared" si="4"/>
        <v>100</v>
      </c>
    </row>
    <row r="41" spans="2:12" x14ac:dyDescent="0.25">
      <c r="B41" s="66"/>
      <c r="C41" s="66"/>
      <c r="D41" s="66" t="s">
        <v>99</v>
      </c>
      <c r="E41" s="66"/>
      <c r="F41" s="66" t="s">
        <v>100</v>
      </c>
      <c r="G41" s="66">
        <f>G42+G43+G44+G45+G46+G47</f>
        <v>21507.33</v>
      </c>
      <c r="H41" s="66">
        <f>H42+H43+H44+H45+H46+H47</f>
        <v>46900</v>
      </c>
      <c r="I41" s="66">
        <f>I42+I43+I44+I45+I46+I47</f>
        <v>46900</v>
      </c>
      <c r="J41" s="66">
        <f>J42+J43+J44+J45+J46+J47</f>
        <v>17918.71</v>
      </c>
      <c r="K41" s="66">
        <f t="shared" si="3"/>
        <v>83.31443280035225</v>
      </c>
      <c r="L41" s="66">
        <f t="shared" si="4"/>
        <v>38.206204690831555</v>
      </c>
    </row>
    <row r="42" spans="2:12" x14ac:dyDescent="0.25">
      <c r="B42" s="67"/>
      <c r="C42" s="67"/>
      <c r="D42" s="67"/>
      <c r="E42" s="67" t="s">
        <v>101</v>
      </c>
      <c r="F42" s="67" t="s">
        <v>102</v>
      </c>
      <c r="G42" s="67">
        <v>2428.63</v>
      </c>
      <c r="H42" s="67">
        <v>7300</v>
      </c>
      <c r="I42" s="67">
        <v>7300</v>
      </c>
      <c r="J42" s="67">
        <v>2896.92</v>
      </c>
      <c r="K42" s="67">
        <f t="shared" si="3"/>
        <v>119.28206437374156</v>
      </c>
      <c r="L42" s="67">
        <f t="shared" si="4"/>
        <v>39.683835616438358</v>
      </c>
    </row>
    <row r="43" spans="2:12" x14ac:dyDescent="0.25">
      <c r="B43" s="67"/>
      <c r="C43" s="67"/>
      <c r="D43" s="67"/>
      <c r="E43" s="67" t="s">
        <v>103</v>
      </c>
      <c r="F43" s="67" t="s">
        <v>104</v>
      </c>
      <c r="G43" s="67">
        <v>0</v>
      </c>
      <c r="H43" s="67">
        <v>1500</v>
      </c>
      <c r="I43" s="67">
        <v>1500</v>
      </c>
      <c r="J43" s="67">
        <v>0</v>
      </c>
      <c r="K43" s="67" t="e">
        <f t="shared" si="3"/>
        <v>#DIV/0!</v>
      </c>
      <c r="L43" s="67">
        <f t="shared" si="4"/>
        <v>0</v>
      </c>
    </row>
    <row r="44" spans="2:12" x14ac:dyDescent="0.25">
      <c r="B44" s="67"/>
      <c r="C44" s="67"/>
      <c r="D44" s="67"/>
      <c r="E44" s="67" t="s">
        <v>105</v>
      </c>
      <c r="F44" s="67" t="s">
        <v>106</v>
      </c>
      <c r="G44" s="67">
        <v>3216.95</v>
      </c>
      <c r="H44" s="67">
        <v>7000</v>
      </c>
      <c r="I44" s="67">
        <v>7000</v>
      </c>
      <c r="J44" s="67">
        <v>3158.17</v>
      </c>
      <c r="K44" s="67">
        <f t="shared" si="3"/>
        <v>98.172803431822075</v>
      </c>
      <c r="L44" s="67">
        <f t="shared" si="4"/>
        <v>45.116714285714288</v>
      </c>
    </row>
    <row r="45" spans="2:12" x14ac:dyDescent="0.25">
      <c r="B45" s="67"/>
      <c r="C45" s="67"/>
      <c r="D45" s="67"/>
      <c r="E45" s="67" t="s">
        <v>107</v>
      </c>
      <c r="F45" s="67" t="s">
        <v>108</v>
      </c>
      <c r="G45" s="67">
        <v>796.35</v>
      </c>
      <c r="H45" s="67">
        <v>1000</v>
      </c>
      <c r="I45" s="67">
        <v>1000</v>
      </c>
      <c r="J45" s="67">
        <v>0</v>
      </c>
      <c r="K45" s="67">
        <f t="shared" si="3"/>
        <v>0</v>
      </c>
      <c r="L45" s="67">
        <f t="shared" si="4"/>
        <v>0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15055.44</v>
      </c>
      <c r="H46" s="67">
        <v>30000</v>
      </c>
      <c r="I46" s="67">
        <v>30000</v>
      </c>
      <c r="J46" s="67">
        <v>11853.66</v>
      </c>
      <c r="K46" s="67">
        <f t="shared" si="3"/>
        <v>78.733401348615516</v>
      </c>
      <c r="L46" s="67">
        <f t="shared" si="4"/>
        <v>39.5122</v>
      </c>
    </row>
    <row r="47" spans="2:12" x14ac:dyDescent="0.25">
      <c r="B47" s="67"/>
      <c r="C47" s="67"/>
      <c r="D47" s="67"/>
      <c r="E47" s="67" t="s">
        <v>111</v>
      </c>
      <c r="F47" s="67" t="s">
        <v>112</v>
      </c>
      <c r="G47" s="67">
        <v>9.9600000000000009</v>
      </c>
      <c r="H47" s="67">
        <v>100</v>
      </c>
      <c r="I47" s="67">
        <v>100</v>
      </c>
      <c r="J47" s="67">
        <v>9.9600000000000009</v>
      </c>
      <c r="K47" s="67">
        <f t="shared" si="3"/>
        <v>99.999999999999986</v>
      </c>
      <c r="L47" s="67">
        <f t="shared" si="4"/>
        <v>9.9600000000000009</v>
      </c>
    </row>
    <row r="48" spans="2:12" x14ac:dyDescent="0.25">
      <c r="B48" s="66"/>
      <c r="C48" s="66"/>
      <c r="D48" s="66" t="s">
        <v>113</v>
      </c>
      <c r="E48" s="66"/>
      <c r="F48" s="66" t="s">
        <v>114</v>
      </c>
      <c r="G48" s="66">
        <f>G49</f>
        <v>0</v>
      </c>
      <c r="H48" s="66">
        <f>H49</f>
        <v>300</v>
      </c>
      <c r="I48" s="66">
        <f>I49</f>
        <v>300</v>
      </c>
      <c r="J48" s="66">
        <f>J49</f>
        <v>0</v>
      </c>
      <c r="K48" s="66" t="e">
        <f t="shared" si="3"/>
        <v>#DIV/0!</v>
      </c>
      <c r="L48" s="66">
        <f t="shared" si="4"/>
        <v>0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0</v>
      </c>
      <c r="H49" s="67">
        <v>300</v>
      </c>
      <c r="I49" s="67">
        <v>300</v>
      </c>
      <c r="J49" s="67">
        <v>0</v>
      </c>
      <c r="K49" s="67" t="e">
        <f t="shared" si="3"/>
        <v>#DIV/0!</v>
      </c>
      <c r="L49" s="67">
        <f t="shared" si="4"/>
        <v>0</v>
      </c>
    </row>
    <row r="50" spans="2:12" x14ac:dyDescent="0.25">
      <c r="B50" s="66"/>
      <c r="C50" s="66"/>
      <c r="D50" s="66" t="s">
        <v>117</v>
      </c>
      <c r="E50" s="66"/>
      <c r="F50" s="66" t="s">
        <v>118</v>
      </c>
      <c r="G50" s="66">
        <f>G51</f>
        <v>159.55000000000001</v>
      </c>
      <c r="H50" s="66">
        <f>H51</f>
        <v>650</v>
      </c>
      <c r="I50" s="66">
        <f>I51</f>
        <v>650</v>
      </c>
      <c r="J50" s="66">
        <f>J51</f>
        <v>231.6</v>
      </c>
      <c r="K50" s="66">
        <f t="shared" si="3"/>
        <v>145.15825759949857</v>
      </c>
      <c r="L50" s="66">
        <f t="shared" si="4"/>
        <v>35.630769230769232</v>
      </c>
    </row>
    <row r="51" spans="2:12" x14ac:dyDescent="0.25">
      <c r="B51" s="67"/>
      <c r="C51" s="67"/>
      <c r="D51" s="67"/>
      <c r="E51" s="67" t="s">
        <v>119</v>
      </c>
      <c r="F51" s="67" t="s">
        <v>118</v>
      </c>
      <c r="G51" s="67">
        <v>159.55000000000001</v>
      </c>
      <c r="H51" s="67">
        <v>650</v>
      </c>
      <c r="I51" s="67">
        <v>650</v>
      </c>
      <c r="J51" s="67">
        <v>231.6</v>
      </c>
      <c r="K51" s="67">
        <f t="shared" si="3"/>
        <v>145.15825759949857</v>
      </c>
      <c r="L51" s="67">
        <f t="shared" si="4"/>
        <v>35.630769230769232</v>
      </c>
    </row>
    <row r="52" spans="2:12" x14ac:dyDescent="0.25">
      <c r="B52" s="66"/>
      <c r="C52" s="66" t="s">
        <v>120</v>
      </c>
      <c r="D52" s="66"/>
      <c r="E52" s="66"/>
      <c r="F52" s="66" t="s">
        <v>121</v>
      </c>
      <c r="G52" s="66">
        <f t="shared" ref="G52:J53" si="5">G53</f>
        <v>250</v>
      </c>
      <c r="H52" s="66">
        <f t="shared" si="5"/>
        <v>500</v>
      </c>
      <c r="I52" s="66">
        <f t="shared" si="5"/>
        <v>500</v>
      </c>
      <c r="J52" s="66">
        <f t="shared" si="5"/>
        <v>322.98</v>
      </c>
      <c r="K52" s="66">
        <f t="shared" si="3"/>
        <v>129.19200000000001</v>
      </c>
      <c r="L52" s="66">
        <f t="shared" si="4"/>
        <v>64.596000000000004</v>
      </c>
    </row>
    <row r="53" spans="2:12" x14ac:dyDescent="0.25">
      <c r="B53" s="66"/>
      <c r="C53" s="66"/>
      <c r="D53" s="66" t="s">
        <v>122</v>
      </c>
      <c r="E53" s="66"/>
      <c r="F53" s="66" t="s">
        <v>123</v>
      </c>
      <c r="G53" s="66">
        <f t="shared" si="5"/>
        <v>250</v>
      </c>
      <c r="H53" s="66">
        <f t="shared" si="5"/>
        <v>500</v>
      </c>
      <c r="I53" s="66">
        <f t="shared" si="5"/>
        <v>500</v>
      </c>
      <c r="J53" s="66">
        <f t="shared" si="5"/>
        <v>322.98</v>
      </c>
      <c r="K53" s="66">
        <f t="shared" si="3"/>
        <v>129.19200000000001</v>
      </c>
      <c r="L53" s="66">
        <f t="shared" si="4"/>
        <v>64.596000000000004</v>
      </c>
    </row>
    <row r="54" spans="2:12" x14ac:dyDescent="0.25">
      <c r="B54" s="67"/>
      <c r="C54" s="67"/>
      <c r="D54" s="67"/>
      <c r="E54" s="67" t="s">
        <v>124</v>
      </c>
      <c r="F54" s="67" t="s">
        <v>125</v>
      </c>
      <c r="G54" s="67">
        <v>250</v>
      </c>
      <c r="H54" s="67">
        <v>500</v>
      </c>
      <c r="I54" s="67">
        <v>500</v>
      </c>
      <c r="J54" s="67">
        <v>322.98</v>
      </c>
      <c r="K54" s="67">
        <f t="shared" si="3"/>
        <v>129.19200000000001</v>
      </c>
      <c r="L54" s="67">
        <f t="shared" si="4"/>
        <v>64.596000000000004</v>
      </c>
    </row>
    <row r="55" spans="2:12" x14ac:dyDescent="0.25">
      <c r="B55" s="66"/>
      <c r="C55" s="67"/>
      <c r="D55" s="68"/>
      <c r="E55" s="69"/>
      <c r="F55" s="9"/>
      <c r="G55" s="66"/>
      <c r="H55" s="66"/>
      <c r="I55" s="66"/>
      <c r="J55" s="66"/>
      <c r="K55" s="71"/>
      <c r="L55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9" sqref="F9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</f>
        <v>262555.95</v>
      </c>
      <c r="D6" s="72">
        <f>D7+D9</f>
        <v>549300</v>
      </c>
      <c r="E6" s="72">
        <f>E7+E9</f>
        <v>549300</v>
      </c>
      <c r="F6" s="72">
        <f>F7+F9</f>
        <v>299867.58</v>
      </c>
      <c r="G6" s="73">
        <f t="shared" ref="G6:G15" si="0">(F6*100)/C6</f>
        <v>114.21092532848712</v>
      </c>
      <c r="H6" s="73">
        <f t="shared" ref="H6:H15" si="1">(F6*100)/E6</f>
        <v>54.590857454942658</v>
      </c>
    </row>
    <row r="7" spans="1:8" x14ac:dyDescent="0.25">
      <c r="A7"/>
      <c r="B7" s="9" t="s">
        <v>126</v>
      </c>
      <c r="C7" s="72">
        <f>C8</f>
        <v>262555.95</v>
      </c>
      <c r="D7" s="72">
        <f>D8</f>
        <v>549200</v>
      </c>
      <c r="E7" s="72">
        <f>E8</f>
        <v>549200</v>
      </c>
      <c r="F7" s="72">
        <f>F8</f>
        <v>299867.58</v>
      </c>
      <c r="G7" s="73">
        <f t="shared" si="0"/>
        <v>114.21092532848712</v>
      </c>
      <c r="H7" s="73">
        <f t="shared" si="1"/>
        <v>54.600797523670792</v>
      </c>
    </row>
    <row r="8" spans="1:8" x14ac:dyDescent="0.25">
      <c r="A8"/>
      <c r="B8" s="17" t="s">
        <v>127</v>
      </c>
      <c r="C8" s="74">
        <v>262555.95</v>
      </c>
      <c r="D8" s="74">
        <v>549200</v>
      </c>
      <c r="E8" s="74">
        <v>549200</v>
      </c>
      <c r="F8" s="75">
        <v>299867.58</v>
      </c>
      <c r="G8" s="71">
        <f t="shared" si="0"/>
        <v>114.21092532848712</v>
      </c>
      <c r="H8" s="71">
        <f t="shared" si="1"/>
        <v>54.600797523670792</v>
      </c>
    </row>
    <row r="9" spans="1:8" x14ac:dyDescent="0.25">
      <c r="A9"/>
      <c r="B9" s="9" t="s">
        <v>128</v>
      </c>
      <c r="C9" s="72">
        <f>C10</f>
        <v>0</v>
      </c>
      <c r="D9" s="72">
        <f>D10</f>
        <v>100</v>
      </c>
      <c r="E9" s="72">
        <f>E10</f>
        <v>100</v>
      </c>
      <c r="F9" s="72">
        <f>F10</f>
        <v>0</v>
      </c>
      <c r="G9" s="73" t="e">
        <f t="shared" si="0"/>
        <v>#DIV/0!</v>
      </c>
      <c r="H9" s="73">
        <f t="shared" si="1"/>
        <v>0</v>
      </c>
    </row>
    <row r="10" spans="1:8" x14ac:dyDescent="0.25">
      <c r="A10"/>
      <c r="B10" s="17" t="s">
        <v>129</v>
      </c>
      <c r="C10" s="74">
        <v>0</v>
      </c>
      <c r="D10" s="74">
        <v>100</v>
      </c>
      <c r="E10" s="74">
        <v>100</v>
      </c>
      <c r="F10" s="75">
        <v>0</v>
      </c>
      <c r="G10" s="71" t="e">
        <f t="shared" si="0"/>
        <v>#DIV/0!</v>
      </c>
      <c r="H10" s="71">
        <f t="shared" si="1"/>
        <v>0</v>
      </c>
    </row>
    <row r="11" spans="1:8" x14ac:dyDescent="0.25">
      <c r="B11" s="9" t="s">
        <v>32</v>
      </c>
      <c r="C11" s="76">
        <f>C12+C14</f>
        <v>262555.95</v>
      </c>
      <c r="D11" s="76">
        <f>D12+D14</f>
        <v>549300</v>
      </c>
      <c r="E11" s="76">
        <f>E12+E14</f>
        <v>549300</v>
      </c>
      <c r="F11" s="76">
        <f>F12+F14</f>
        <v>299867.58</v>
      </c>
      <c r="G11" s="73">
        <f t="shared" si="0"/>
        <v>114.21092532848712</v>
      </c>
      <c r="H11" s="73">
        <f t="shared" si="1"/>
        <v>54.590857454942658</v>
      </c>
    </row>
    <row r="12" spans="1:8" x14ac:dyDescent="0.25">
      <c r="A12"/>
      <c r="B12" s="9" t="s">
        <v>126</v>
      </c>
      <c r="C12" s="76">
        <f>C13</f>
        <v>262555.95</v>
      </c>
      <c r="D12" s="76">
        <f>D13</f>
        <v>549200</v>
      </c>
      <c r="E12" s="76">
        <f>E13</f>
        <v>549200</v>
      </c>
      <c r="F12" s="76">
        <f>F13</f>
        <v>299867.58</v>
      </c>
      <c r="G12" s="73">
        <f t="shared" si="0"/>
        <v>114.21092532848712</v>
      </c>
      <c r="H12" s="73">
        <f t="shared" si="1"/>
        <v>54.600797523670792</v>
      </c>
    </row>
    <row r="13" spans="1:8" x14ac:dyDescent="0.25">
      <c r="A13"/>
      <c r="B13" s="17" t="s">
        <v>127</v>
      </c>
      <c r="C13" s="74">
        <v>262555.95</v>
      </c>
      <c r="D13" s="74">
        <v>549200</v>
      </c>
      <c r="E13" s="77">
        <v>549200</v>
      </c>
      <c r="F13" s="75">
        <v>299867.58</v>
      </c>
      <c r="G13" s="71">
        <f t="shared" si="0"/>
        <v>114.21092532848712</v>
      </c>
      <c r="H13" s="71">
        <f t="shared" si="1"/>
        <v>54.600797523670792</v>
      </c>
    </row>
    <row r="14" spans="1:8" x14ac:dyDescent="0.25">
      <c r="A14"/>
      <c r="B14" s="9" t="s">
        <v>128</v>
      </c>
      <c r="C14" s="76">
        <f>C15</f>
        <v>0</v>
      </c>
      <c r="D14" s="76">
        <f>D15</f>
        <v>100</v>
      </c>
      <c r="E14" s="76">
        <f>E15</f>
        <v>100</v>
      </c>
      <c r="F14" s="76">
        <f>F15</f>
        <v>0</v>
      </c>
      <c r="G14" s="73" t="e">
        <f t="shared" si="0"/>
        <v>#DIV/0!</v>
      </c>
      <c r="H14" s="73">
        <f t="shared" si="1"/>
        <v>0</v>
      </c>
    </row>
    <row r="15" spans="1:8" x14ac:dyDescent="0.25">
      <c r="A15"/>
      <c r="B15" s="17" t="s">
        <v>129</v>
      </c>
      <c r="C15" s="74">
        <v>0</v>
      </c>
      <c r="D15" s="74">
        <v>100</v>
      </c>
      <c r="E15" s="77">
        <v>100</v>
      </c>
      <c r="F15" s="75">
        <v>0</v>
      </c>
      <c r="G15" s="71" t="e">
        <f t="shared" si="0"/>
        <v>#DIV/0!</v>
      </c>
      <c r="H15" s="71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262555.95</v>
      </c>
      <c r="D6" s="76">
        <f t="shared" si="0"/>
        <v>549300</v>
      </c>
      <c r="E6" s="76">
        <f t="shared" si="0"/>
        <v>549300</v>
      </c>
      <c r="F6" s="76">
        <f t="shared" si="0"/>
        <v>299867.58</v>
      </c>
      <c r="G6" s="71">
        <f>(F6*100)/C6</f>
        <v>114.21092532848712</v>
      </c>
      <c r="H6" s="71">
        <f>(F6*100)/E6</f>
        <v>54.590857454942658</v>
      </c>
    </row>
    <row r="7" spans="2:8" x14ac:dyDescent="0.25">
      <c r="B7" s="9" t="s">
        <v>130</v>
      </c>
      <c r="C7" s="76">
        <f t="shared" si="0"/>
        <v>262555.95</v>
      </c>
      <c r="D7" s="76">
        <f t="shared" si="0"/>
        <v>549300</v>
      </c>
      <c r="E7" s="76">
        <f t="shared" si="0"/>
        <v>549300</v>
      </c>
      <c r="F7" s="76">
        <f t="shared" si="0"/>
        <v>299867.58</v>
      </c>
      <c r="G7" s="71">
        <f>(F7*100)/C7</f>
        <v>114.21092532848712</v>
      </c>
      <c r="H7" s="71">
        <f>(F7*100)/E7</f>
        <v>54.590857454942658</v>
      </c>
    </row>
    <row r="8" spans="2:8" x14ac:dyDescent="0.25">
      <c r="B8" s="12" t="s">
        <v>131</v>
      </c>
      <c r="C8" s="74">
        <v>262555.95</v>
      </c>
      <c r="D8" s="74">
        <v>549300</v>
      </c>
      <c r="E8" s="74">
        <v>549300</v>
      </c>
      <c r="F8" s="75">
        <v>299867.58</v>
      </c>
      <c r="G8" s="71">
        <f>(F8*100)/C8</f>
        <v>114.21092532848712</v>
      </c>
      <c r="H8" s="71">
        <f>(F8*100)/E8</f>
        <v>54.590857454942658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12"/>
  <sheetViews>
    <sheetView tabSelected="1" topLeftCell="A31" zoomScaleNormal="100" workbookViewId="0">
      <selection activeCell="E62" sqref="E62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132</v>
      </c>
      <c r="C1" s="40"/>
    </row>
    <row r="2" spans="1:6" ht="15" customHeight="1" x14ac:dyDescent="0.2">
      <c r="A2" s="42" t="s">
        <v>34</v>
      </c>
      <c r="B2" s="43" t="s">
        <v>133</v>
      </c>
      <c r="C2" s="40"/>
    </row>
    <row r="3" spans="1:6" s="40" customFormat="1" ht="43.5" customHeight="1" x14ac:dyDescent="0.2">
      <c r="A3" s="44" t="s">
        <v>35</v>
      </c>
      <c r="B3" s="38" t="s">
        <v>134</v>
      </c>
    </row>
    <row r="4" spans="1:6" s="40" customFormat="1" x14ac:dyDescent="0.2">
      <c r="A4" s="44" t="s">
        <v>36</v>
      </c>
      <c r="B4" s="45" t="s">
        <v>135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136</v>
      </c>
      <c r="B7" s="47"/>
      <c r="C7" s="78">
        <f>C11</f>
        <v>549200</v>
      </c>
      <c r="D7" s="78">
        <f>D11</f>
        <v>549200</v>
      </c>
      <c r="E7" s="78">
        <f>E11</f>
        <v>299867.57999999996</v>
      </c>
      <c r="F7" s="78">
        <f>(E7*100)/D7</f>
        <v>54.600797523670792</v>
      </c>
    </row>
    <row r="8" spans="1:6" x14ac:dyDescent="0.2">
      <c r="A8" s="48" t="s">
        <v>68</v>
      </c>
      <c r="B8" s="47"/>
      <c r="C8" s="78">
        <f>C48</f>
        <v>100</v>
      </c>
      <c r="D8" s="78">
        <f>D48</f>
        <v>100</v>
      </c>
      <c r="E8" s="78">
        <f>E48</f>
        <v>0</v>
      </c>
      <c r="F8" s="78">
        <f>(E8*100)/D8</f>
        <v>0</v>
      </c>
    </row>
    <row r="9" spans="1:6" s="58" customFormat="1" x14ac:dyDescent="0.2"/>
    <row r="10" spans="1:6" ht="38.25" x14ac:dyDescent="0.2">
      <c r="A10" s="48" t="s">
        <v>137</v>
      </c>
      <c r="B10" s="48" t="s">
        <v>138</v>
      </c>
      <c r="C10" s="48" t="s">
        <v>43</v>
      </c>
      <c r="D10" s="48" t="s">
        <v>139</v>
      </c>
      <c r="E10" s="48" t="s">
        <v>140</v>
      </c>
      <c r="F10" s="48" t="s">
        <v>141</v>
      </c>
    </row>
    <row r="11" spans="1:6" x14ac:dyDescent="0.2">
      <c r="A11" s="50" t="s">
        <v>66</v>
      </c>
      <c r="B11" s="51" t="s">
        <v>67</v>
      </c>
      <c r="C11" s="81">
        <f>C12+C20+C39</f>
        <v>549200</v>
      </c>
      <c r="D11" s="81">
        <f>D12+D20+D39</f>
        <v>549200</v>
      </c>
      <c r="E11" s="81">
        <f>E12+E20+E39</f>
        <v>299867.57999999996</v>
      </c>
      <c r="F11" s="82">
        <f>(E12*100)/D12</f>
        <v>56.629233949945593</v>
      </c>
    </row>
    <row r="12" spans="1:6" x14ac:dyDescent="0.2">
      <c r="A12" s="52" t="s">
        <v>68</v>
      </c>
      <c r="B12" s="53" t="s">
        <v>69</v>
      </c>
      <c r="C12" s="83">
        <f>C13+C16+C18</f>
        <v>459500</v>
      </c>
      <c r="D12" s="83">
        <f>D13+D16+D18</f>
        <v>459500</v>
      </c>
      <c r="E12" s="83">
        <f>E13+E16+E18</f>
        <v>260211.33</v>
      </c>
      <c r="F12" s="82">
        <f>(E13*100)/D13</f>
        <v>56.321240669240666</v>
      </c>
    </row>
    <row r="13" spans="1:6" x14ac:dyDescent="0.2">
      <c r="A13" s="54" t="s">
        <v>70</v>
      </c>
      <c r="B13" s="55" t="s">
        <v>71</v>
      </c>
      <c r="C13" s="84">
        <f>C14+C15</f>
        <v>388500</v>
      </c>
      <c r="D13" s="84">
        <f>D14+D15</f>
        <v>388500</v>
      </c>
      <c r="E13" s="84">
        <f>E14+E15</f>
        <v>218808.02</v>
      </c>
      <c r="F13" s="84">
        <f>(E14*100)/D14</f>
        <v>55.089750328515109</v>
      </c>
    </row>
    <row r="14" spans="1:6" x14ac:dyDescent="0.2">
      <c r="A14" s="56" t="s">
        <v>72</v>
      </c>
      <c r="B14" s="57" t="s">
        <v>73</v>
      </c>
      <c r="C14" s="85">
        <v>380500</v>
      </c>
      <c r="D14" s="85">
        <v>380500</v>
      </c>
      <c r="E14" s="85">
        <v>209616.5</v>
      </c>
      <c r="F14" s="85"/>
    </row>
    <row r="15" spans="1:6" x14ac:dyDescent="0.2">
      <c r="A15" s="56" t="s">
        <v>74</v>
      </c>
      <c r="B15" s="57" t="s">
        <v>75</v>
      </c>
      <c r="C15" s="85">
        <v>8000</v>
      </c>
      <c r="D15" s="85">
        <v>8000</v>
      </c>
      <c r="E15" s="85">
        <v>9191.52</v>
      </c>
      <c r="F15" s="85"/>
    </row>
    <row r="16" spans="1:6" x14ac:dyDescent="0.2">
      <c r="A16" s="54" t="s">
        <v>76</v>
      </c>
      <c r="B16" s="55" t="s">
        <v>77</v>
      </c>
      <c r="C16" s="84">
        <f>C17</f>
        <v>11000</v>
      </c>
      <c r="D16" s="84">
        <f>D17</f>
        <v>11000</v>
      </c>
      <c r="E16" s="84">
        <f>E17</f>
        <v>5300</v>
      </c>
      <c r="F16" s="84">
        <f>(E17*100)/D17</f>
        <v>48.18181818181818</v>
      </c>
    </row>
    <row r="17" spans="1:6" x14ac:dyDescent="0.2">
      <c r="A17" s="56" t="s">
        <v>78</v>
      </c>
      <c r="B17" s="57" t="s">
        <v>77</v>
      </c>
      <c r="C17" s="85">
        <v>11000</v>
      </c>
      <c r="D17" s="85">
        <v>11000</v>
      </c>
      <c r="E17" s="85">
        <v>5300</v>
      </c>
      <c r="F17" s="85"/>
    </row>
    <row r="18" spans="1:6" x14ac:dyDescent="0.2">
      <c r="A18" s="54" t="s">
        <v>79</v>
      </c>
      <c r="B18" s="55" t="s">
        <v>80</v>
      </c>
      <c r="C18" s="84">
        <f>C19</f>
        <v>60000</v>
      </c>
      <c r="D18" s="84">
        <f>D19</f>
        <v>60000</v>
      </c>
      <c r="E18" s="84">
        <f>E19</f>
        <v>36103.31</v>
      </c>
      <c r="F18" s="84">
        <f>(E19*100)/D19</f>
        <v>60.172183333333336</v>
      </c>
    </row>
    <row r="19" spans="1:6" x14ac:dyDescent="0.2">
      <c r="A19" s="56" t="s">
        <v>81</v>
      </c>
      <c r="B19" s="57" t="s">
        <v>82</v>
      </c>
      <c r="C19" s="85">
        <v>60000</v>
      </c>
      <c r="D19" s="85">
        <v>60000</v>
      </c>
      <c r="E19" s="85">
        <v>36103.31</v>
      </c>
      <c r="F19" s="85"/>
    </row>
    <row r="20" spans="1:6" x14ac:dyDescent="0.2">
      <c r="A20" s="52" t="s">
        <v>83</v>
      </c>
      <c r="B20" s="53" t="s">
        <v>84</v>
      </c>
      <c r="C20" s="83">
        <f>C21+C25+C28+C35+C37</f>
        <v>89200</v>
      </c>
      <c r="D20" s="83">
        <f>D21+D25+D28+D35+D37</f>
        <v>89200</v>
      </c>
      <c r="E20" s="83">
        <f>E21+E25+E28+E35+E37</f>
        <v>39333.269999999997</v>
      </c>
      <c r="F20" s="82">
        <f>(E21*100)/D21</f>
        <v>52.668345534407031</v>
      </c>
    </row>
    <row r="21" spans="1:6" x14ac:dyDescent="0.2">
      <c r="A21" s="54" t="s">
        <v>85</v>
      </c>
      <c r="B21" s="55" t="s">
        <v>86</v>
      </c>
      <c r="C21" s="84">
        <f>C22+C23+C24</f>
        <v>34150</v>
      </c>
      <c r="D21" s="84">
        <f>D22+D23+D24</f>
        <v>34150</v>
      </c>
      <c r="E21" s="84">
        <f>E22+E23+E24</f>
        <v>17986.239999999998</v>
      </c>
      <c r="F21" s="84">
        <f>(E22*100)/D22</f>
        <v>100</v>
      </c>
    </row>
    <row r="22" spans="1:6" x14ac:dyDescent="0.2">
      <c r="A22" s="56" t="s">
        <v>87</v>
      </c>
      <c r="B22" s="57" t="s">
        <v>88</v>
      </c>
      <c r="C22" s="85">
        <v>5000</v>
      </c>
      <c r="D22" s="85">
        <v>5000</v>
      </c>
      <c r="E22" s="85">
        <v>5000</v>
      </c>
      <c r="F22" s="85"/>
    </row>
    <row r="23" spans="1:6" ht="25.5" x14ac:dyDescent="0.2">
      <c r="A23" s="56" t="s">
        <v>89</v>
      </c>
      <c r="B23" s="57" t="s">
        <v>90</v>
      </c>
      <c r="C23" s="85">
        <v>28500</v>
      </c>
      <c r="D23" s="85">
        <v>28500</v>
      </c>
      <c r="E23" s="85">
        <v>12986.24</v>
      </c>
      <c r="F23" s="85"/>
    </row>
    <row r="24" spans="1:6" x14ac:dyDescent="0.2">
      <c r="A24" s="56" t="s">
        <v>91</v>
      </c>
      <c r="B24" s="57" t="s">
        <v>92</v>
      </c>
      <c r="C24" s="85">
        <v>650</v>
      </c>
      <c r="D24" s="85">
        <v>650</v>
      </c>
      <c r="E24" s="85">
        <v>0</v>
      </c>
      <c r="F24" s="85"/>
    </row>
    <row r="25" spans="1:6" x14ac:dyDescent="0.2">
      <c r="A25" s="54" t="s">
        <v>93</v>
      </c>
      <c r="B25" s="55" t="s">
        <v>94</v>
      </c>
      <c r="C25" s="84">
        <f>C26+C27</f>
        <v>7200</v>
      </c>
      <c r="D25" s="84">
        <f>D26+D27</f>
        <v>7200</v>
      </c>
      <c r="E25" s="84">
        <f>E26+E27</f>
        <v>3196.72</v>
      </c>
      <c r="F25" s="84">
        <f>(E26*100)/D26</f>
        <v>38.411076923076926</v>
      </c>
    </row>
    <row r="26" spans="1:6" x14ac:dyDescent="0.2">
      <c r="A26" s="56" t="s">
        <v>95</v>
      </c>
      <c r="B26" s="57" t="s">
        <v>96</v>
      </c>
      <c r="C26" s="85">
        <v>6500</v>
      </c>
      <c r="D26" s="85">
        <v>6500</v>
      </c>
      <c r="E26" s="85">
        <v>2496.7199999999998</v>
      </c>
      <c r="F26" s="85"/>
    </row>
    <row r="27" spans="1:6" x14ac:dyDescent="0.2">
      <c r="A27" s="56" t="s">
        <v>97</v>
      </c>
      <c r="B27" s="57" t="s">
        <v>98</v>
      </c>
      <c r="C27" s="85">
        <v>700</v>
      </c>
      <c r="D27" s="85">
        <v>700</v>
      </c>
      <c r="E27" s="85">
        <v>700</v>
      </c>
      <c r="F27" s="85"/>
    </row>
    <row r="28" spans="1:6" x14ac:dyDescent="0.2">
      <c r="A28" s="54" t="s">
        <v>99</v>
      </c>
      <c r="B28" s="55" t="s">
        <v>100</v>
      </c>
      <c r="C28" s="84">
        <f>C29+C30+C31+C32+C33+C34</f>
        <v>46900</v>
      </c>
      <c r="D28" s="84">
        <f>D29+D30+D31+D32+D33+D34</f>
        <v>46900</v>
      </c>
      <c r="E28" s="84">
        <f>E29+E30+E31+E32+E33+E34</f>
        <v>17918.71</v>
      </c>
      <c r="F28" s="84">
        <f>(E29*100)/D29</f>
        <v>39.683835616438358</v>
      </c>
    </row>
    <row r="29" spans="1:6" x14ac:dyDescent="0.2">
      <c r="A29" s="56" t="s">
        <v>101</v>
      </c>
      <c r="B29" s="57" t="s">
        <v>102</v>
      </c>
      <c r="C29" s="85">
        <v>7300</v>
      </c>
      <c r="D29" s="85">
        <v>7300</v>
      </c>
      <c r="E29" s="85">
        <v>2896.92</v>
      </c>
      <c r="F29" s="85"/>
    </row>
    <row r="30" spans="1:6" x14ac:dyDescent="0.2">
      <c r="A30" s="56" t="s">
        <v>103</v>
      </c>
      <c r="B30" s="57" t="s">
        <v>104</v>
      </c>
      <c r="C30" s="85">
        <v>1500</v>
      </c>
      <c r="D30" s="85">
        <v>1500</v>
      </c>
      <c r="E30" s="85">
        <v>0</v>
      </c>
      <c r="F30" s="85"/>
    </row>
    <row r="31" spans="1:6" x14ac:dyDescent="0.2">
      <c r="A31" s="56" t="s">
        <v>105</v>
      </c>
      <c r="B31" s="57" t="s">
        <v>106</v>
      </c>
      <c r="C31" s="85">
        <v>7000</v>
      </c>
      <c r="D31" s="85">
        <v>7000</v>
      </c>
      <c r="E31" s="85">
        <v>3158.17</v>
      </c>
      <c r="F31" s="85"/>
    </row>
    <row r="32" spans="1:6" x14ac:dyDescent="0.2">
      <c r="A32" s="56" t="s">
        <v>107</v>
      </c>
      <c r="B32" s="57" t="s">
        <v>108</v>
      </c>
      <c r="C32" s="85">
        <v>1000</v>
      </c>
      <c r="D32" s="85">
        <v>1000</v>
      </c>
      <c r="E32" s="85">
        <v>0</v>
      </c>
      <c r="F32" s="85"/>
    </row>
    <row r="33" spans="1:6" x14ac:dyDescent="0.2">
      <c r="A33" s="56" t="s">
        <v>109</v>
      </c>
      <c r="B33" s="57" t="s">
        <v>110</v>
      </c>
      <c r="C33" s="85">
        <v>30000</v>
      </c>
      <c r="D33" s="85">
        <v>30000</v>
      </c>
      <c r="E33" s="85">
        <v>11853.66</v>
      </c>
      <c r="F33" s="85"/>
    </row>
    <row r="34" spans="1:6" x14ac:dyDescent="0.2">
      <c r="A34" s="56" t="s">
        <v>111</v>
      </c>
      <c r="B34" s="57" t="s">
        <v>112</v>
      </c>
      <c r="C34" s="85">
        <v>100</v>
      </c>
      <c r="D34" s="85">
        <v>100</v>
      </c>
      <c r="E34" s="85">
        <v>9.9600000000000009</v>
      </c>
      <c r="F34" s="85"/>
    </row>
    <row r="35" spans="1:6" x14ac:dyDescent="0.2">
      <c r="A35" s="54" t="s">
        <v>113</v>
      </c>
      <c r="B35" s="55" t="s">
        <v>114</v>
      </c>
      <c r="C35" s="84">
        <f>C36</f>
        <v>300</v>
      </c>
      <c r="D35" s="84">
        <f>D36</f>
        <v>300</v>
      </c>
      <c r="E35" s="84">
        <f>E36</f>
        <v>0</v>
      </c>
      <c r="F35" s="84">
        <f>(E36*100)/D36</f>
        <v>0</v>
      </c>
    </row>
    <row r="36" spans="1:6" ht="25.5" x14ac:dyDescent="0.2">
      <c r="A36" s="56" t="s">
        <v>115</v>
      </c>
      <c r="B36" s="57" t="s">
        <v>116</v>
      </c>
      <c r="C36" s="85">
        <v>300</v>
      </c>
      <c r="D36" s="85">
        <v>300</v>
      </c>
      <c r="E36" s="85">
        <v>0</v>
      </c>
      <c r="F36" s="85"/>
    </row>
    <row r="37" spans="1:6" x14ac:dyDescent="0.2">
      <c r="A37" s="54" t="s">
        <v>117</v>
      </c>
      <c r="B37" s="55" t="s">
        <v>118</v>
      </c>
      <c r="C37" s="84">
        <f>C38</f>
        <v>650</v>
      </c>
      <c r="D37" s="84">
        <f>D38</f>
        <v>650</v>
      </c>
      <c r="E37" s="84">
        <f>E38</f>
        <v>231.6</v>
      </c>
      <c r="F37" s="84">
        <f>(E38*100)/D38</f>
        <v>35.630769230769232</v>
      </c>
    </row>
    <row r="38" spans="1:6" x14ac:dyDescent="0.2">
      <c r="A38" s="56" t="s">
        <v>119</v>
      </c>
      <c r="B38" s="57" t="s">
        <v>118</v>
      </c>
      <c r="C38" s="85">
        <v>650</v>
      </c>
      <c r="D38" s="85">
        <v>650</v>
      </c>
      <c r="E38" s="85">
        <v>231.6</v>
      </c>
      <c r="F38" s="85"/>
    </row>
    <row r="39" spans="1:6" x14ac:dyDescent="0.2">
      <c r="A39" s="52" t="s">
        <v>120</v>
      </c>
      <c r="B39" s="53" t="s">
        <v>121</v>
      </c>
      <c r="C39" s="83">
        <f t="shared" ref="C39:E40" si="0">C40</f>
        <v>500</v>
      </c>
      <c r="D39" s="83">
        <f t="shared" si="0"/>
        <v>500</v>
      </c>
      <c r="E39" s="83">
        <f t="shared" si="0"/>
        <v>322.98</v>
      </c>
      <c r="F39" s="82">
        <f>(E40*100)/D40</f>
        <v>64.596000000000004</v>
      </c>
    </row>
    <row r="40" spans="1:6" x14ac:dyDescent="0.2">
      <c r="A40" s="54" t="s">
        <v>122</v>
      </c>
      <c r="B40" s="55" t="s">
        <v>123</v>
      </c>
      <c r="C40" s="84">
        <f t="shared" si="0"/>
        <v>500</v>
      </c>
      <c r="D40" s="84">
        <f t="shared" si="0"/>
        <v>500</v>
      </c>
      <c r="E40" s="84">
        <f t="shared" si="0"/>
        <v>322.98</v>
      </c>
      <c r="F40" s="84">
        <f>(E41*100)/D41</f>
        <v>64.596000000000004</v>
      </c>
    </row>
    <row r="41" spans="1:6" x14ac:dyDescent="0.2">
      <c r="A41" s="56" t="s">
        <v>124</v>
      </c>
      <c r="B41" s="57" t="s">
        <v>125</v>
      </c>
      <c r="C41" s="85">
        <v>500</v>
      </c>
      <c r="D41" s="85">
        <v>500</v>
      </c>
      <c r="E41" s="85">
        <v>322.98</v>
      </c>
      <c r="F41" s="85"/>
    </row>
    <row r="42" spans="1:6" x14ac:dyDescent="0.2">
      <c r="A42" s="50" t="s">
        <v>50</v>
      </c>
      <c r="B42" s="51" t="s">
        <v>51</v>
      </c>
      <c r="C42" s="81">
        <f t="shared" ref="C42:E43" si="1">C43</f>
        <v>549200</v>
      </c>
      <c r="D42" s="81">
        <f t="shared" si="1"/>
        <v>549200</v>
      </c>
      <c r="E42" s="81">
        <f t="shared" si="1"/>
        <v>0</v>
      </c>
      <c r="F42" s="82">
        <f>(E43*100)/D43</f>
        <v>0</v>
      </c>
    </row>
    <row r="43" spans="1:6" x14ac:dyDescent="0.2">
      <c r="A43" s="52" t="s">
        <v>58</v>
      </c>
      <c r="B43" s="53" t="s">
        <v>59</v>
      </c>
      <c r="C43" s="83">
        <f t="shared" si="1"/>
        <v>549200</v>
      </c>
      <c r="D43" s="83">
        <f t="shared" si="1"/>
        <v>549200</v>
      </c>
      <c r="E43" s="83">
        <f t="shared" si="1"/>
        <v>0</v>
      </c>
      <c r="F43" s="82">
        <f>(E44*100)/D44</f>
        <v>0</v>
      </c>
    </row>
    <row r="44" spans="1:6" ht="25.5" x14ac:dyDescent="0.2">
      <c r="A44" s="54" t="s">
        <v>60</v>
      </c>
      <c r="B44" s="55" t="s">
        <v>61</v>
      </c>
      <c r="C44" s="84">
        <f>C45+C46</f>
        <v>549200</v>
      </c>
      <c r="D44" s="84">
        <f>D45+D46</f>
        <v>549200</v>
      </c>
      <c r="E44" s="84">
        <f>E45+E46</f>
        <v>0</v>
      </c>
      <c r="F44" s="84">
        <f>(E45*100)/D45</f>
        <v>0</v>
      </c>
    </row>
    <row r="45" spans="1:6" x14ac:dyDescent="0.2">
      <c r="A45" s="56" t="s">
        <v>62</v>
      </c>
      <c r="B45" s="57" t="s">
        <v>63</v>
      </c>
      <c r="C45" s="85">
        <v>549200</v>
      </c>
      <c r="D45" s="85">
        <v>549200</v>
      </c>
      <c r="E45" s="85">
        <v>0</v>
      </c>
      <c r="F45" s="85"/>
    </row>
    <row r="46" spans="1:6" ht="25.5" x14ac:dyDescent="0.2">
      <c r="A46" s="56" t="s">
        <v>64</v>
      </c>
      <c r="B46" s="57" t="s">
        <v>65</v>
      </c>
      <c r="C46" s="85">
        <v>0</v>
      </c>
      <c r="D46" s="85">
        <v>0</v>
      </c>
      <c r="E46" s="85">
        <v>0</v>
      </c>
      <c r="F46" s="85"/>
    </row>
    <row r="47" spans="1:6" x14ac:dyDescent="0.2">
      <c r="A47" s="49" t="s">
        <v>136</v>
      </c>
      <c r="B47" s="49" t="s">
        <v>142</v>
      </c>
      <c r="C47" s="79"/>
      <c r="D47" s="79"/>
      <c r="E47" s="79"/>
      <c r="F47" s="80" t="e">
        <f>(E47*100)/D47</f>
        <v>#DIV/0!</v>
      </c>
    </row>
    <row r="48" spans="1:6" x14ac:dyDescent="0.2">
      <c r="A48" s="50" t="s">
        <v>66</v>
      </c>
      <c r="B48" s="51" t="s">
        <v>67</v>
      </c>
      <c r="C48" s="81">
        <f t="shared" ref="C48:E50" si="2">C49</f>
        <v>100</v>
      </c>
      <c r="D48" s="81">
        <f t="shared" si="2"/>
        <v>100</v>
      </c>
      <c r="E48" s="81">
        <f t="shared" si="2"/>
        <v>0</v>
      </c>
      <c r="F48" s="82">
        <f>(E49*100)/D49</f>
        <v>0</v>
      </c>
    </row>
    <row r="49" spans="1:6" x14ac:dyDescent="0.2">
      <c r="A49" s="52" t="s">
        <v>83</v>
      </c>
      <c r="B49" s="53" t="s">
        <v>84</v>
      </c>
      <c r="C49" s="83">
        <f t="shared" si="2"/>
        <v>100</v>
      </c>
      <c r="D49" s="83">
        <f t="shared" si="2"/>
        <v>100</v>
      </c>
      <c r="E49" s="83">
        <f t="shared" si="2"/>
        <v>0</v>
      </c>
      <c r="F49" s="82">
        <f>(E50*100)/D50</f>
        <v>0</v>
      </c>
    </row>
    <row r="50" spans="1:6" x14ac:dyDescent="0.2">
      <c r="A50" s="54" t="s">
        <v>93</v>
      </c>
      <c r="B50" s="55" t="s">
        <v>94</v>
      </c>
      <c r="C50" s="84">
        <f t="shared" si="2"/>
        <v>100</v>
      </c>
      <c r="D50" s="84">
        <f t="shared" si="2"/>
        <v>100</v>
      </c>
      <c r="E50" s="84">
        <f t="shared" si="2"/>
        <v>0</v>
      </c>
      <c r="F50" s="84">
        <f>(E51*100)/D51</f>
        <v>0</v>
      </c>
    </row>
    <row r="51" spans="1:6" x14ac:dyDescent="0.2">
      <c r="A51" s="56" t="s">
        <v>95</v>
      </c>
      <c r="B51" s="57" t="s">
        <v>96</v>
      </c>
      <c r="C51" s="85">
        <v>100</v>
      </c>
      <c r="D51" s="85">
        <v>100</v>
      </c>
      <c r="E51" s="85">
        <v>0</v>
      </c>
      <c r="F51" s="85"/>
    </row>
    <row r="52" spans="1:6" x14ac:dyDescent="0.2">
      <c r="A52" s="50" t="s">
        <v>50</v>
      </c>
      <c r="B52" s="51" t="s">
        <v>51</v>
      </c>
      <c r="C52" s="81">
        <f t="shared" ref="C52:E54" si="3">C53</f>
        <v>100</v>
      </c>
      <c r="D52" s="81">
        <f t="shared" si="3"/>
        <v>100</v>
      </c>
      <c r="E52" s="81">
        <f t="shared" si="3"/>
        <v>0</v>
      </c>
      <c r="F52" s="82">
        <f>(E53*100)/D53</f>
        <v>0</v>
      </c>
    </row>
    <row r="53" spans="1:6" x14ac:dyDescent="0.2">
      <c r="A53" s="52" t="s">
        <v>52</v>
      </c>
      <c r="B53" s="53" t="s">
        <v>53</v>
      </c>
      <c r="C53" s="83">
        <f t="shared" si="3"/>
        <v>100</v>
      </c>
      <c r="D53" s="83">
        <f t="shared" si="3"/>
        <v>100</v>
      </c>
      <c r="E53" s="83">
        <f t="shared" si="3"/>
        <v>0</v>
      </c>
      <c r="F53" s="82">
        <f>(E54*100)/D54</f>
        <v>0</v>
      </c>
    </row>
    <row r="54" spans="1:6" x14ac:dyDescent="0.2">
      <c r="A54" s="54" t="s">
        <v>54</v>
      </c>
      <c r="B54" s="55" t="s">
        <v>55</v>
      </c>
      <c r="C54" s="84">
        <f t="shared" si="3"/>
        <v>100</v>
      </c>
      <c r="D54" s="84">
        <f t="shared" si="3"/>
        <v>100</v>
      </c>
      <c r="E54" s="84">
        <f t="shared" si="3"/>
        <v>0</v>
      </c>
      <c r="F54" s="84">
        <f>(E55*100)/D55</f>
        <v>0</v>
      </c>
    </row>
    <row r="55" spans="1:6" x14ac:dyDescent="0.2">
      <c r="A55" s="56" t="s">
        <v>56</v>
      </c>
      <c r="B55" s="57" t="s">
        <v>57</v>
      </c>
      <c r="C55" s="85">
        <v>100</v>
      </c>
      <c r="D55" s="85">
        <v>100</v>
      </c>
      <c r="E55" s="85">
        <v>0</v>
      </c>
      <c r="F55" s="85"/>
    </row>
    <row r="56" spans="1:6" x14ac:dyDescent="0.2">
      <c r="A56" s="49" t="s">
        <v>68</v>
      </c>
      <c r="B56" s="49" t="s">
        <v>143</v>
      </c>
      <c r="C56" s="79"/>
      <c r="D56" s="79"/>
      <c r="E56" s="79"/>
      <c r="F56" s="80" t="e">
        <f>(E56*100)/D56</f>
        <v>#DIV/0!</v>
      </c>
    </row>
    <row r="57" spans="1:6" s="58" customFormat="1" x14ac:dyDescent="0.2"/>
    <row r="58" spans="1:6" s="58" customFormat="1" x14ac:dyDescent="0.2"/>
    <row r="59" spans="1:6" s="58" customFormat="1" x14ac:dyDescent="0.2"/>
    <row r="60" spans="1:6" s="58" customFormat="1" x14ac:dyDescent="0.2"/>
    <row r="61" spans="1:6" s="58" customFormat="1" x14ac:dyDescent="0.2"/>
    <row r="62" spans="1:6" s="58" customFormat="1" x14ac:dyDescent="0.2"/>
    <row r="63" spans="1:6" s="58" customFormat="1" x14ac:dyDescent="0.2"/>
    <row r="64" spans="1:6" s="58" customFormat="1" x14ac:dyDescent="0.2"/>
    <row r="65" s="58" customFormat="1" x14ac:dyDescent="0.2"/>
    <row r="66" s="58" customFormat="1" x14ac:dyDescent="0.2"/>
    <row r="67" s="58" customFormat="1" x14ac:dyDescent="0.2"/>
    <row r="68" s="58" customFormat="1" x14ac:dyDescent="0.2"/>
    <row r="69" s="58" customFormat="1" x14ac:dyDescent="0.2"/>
    <row r="70" s="58" customFormat="1" x14ac:dyDescent="0.2"/>
    <row r="71" s="58" customFormat="1" x14ac:dyDescent="0.2"/>
    <row r="72" s="58" customFormat="1" x14ac:dyDescent="0.2"/>
    <row r="73" s="58" customFormat="1" x14ac:dyDescent="0.2"/>
    <row r="74" s="58" customFormat="1" x14ac:dyDescent="0.2"/>
    <row r="75" s="58" customFormat="1" x14ac:dyDescent="0.2"/>
    <row r="76" s="58" customFormat="1" x14ac:dyDescent="0.2"/>
    <row r="77" s="58" customFormat="1" x14ac:dyDescent="0.2"/>
    <row r="78" s="58" customFormat="1" x14ac:dyDescent="0.2"/>
    <row r="79" s="58" customFormat="1" x14ac:dyDescent="0.2"/>
    <row r="80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  <row r="94" s="58" customFormat="1" x14ac:dyDescent="0.2"/>
    <row r="95" s="58" customFormat="1" x14ac:dyDescent="0.2"/>
    <row r="9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pans="1:3" s="58" customFormat="1" x14ac:dyDescent="0.2"/>
    <row r="1186" spans="1:3" s="58" customFormat="1" x14ac:dyDescent="0.2"/>
    <row r="1187" spans="1:3" s="58" customFormat="1" x14ac:dyDescent="0.2"/>
    <row r="1188" spans="1:3" s="58" customFormat="1" x14ac:dyDescent="0.2"/>
    <row r="1189" spans="1:3" s="58" customFormat="1" x14ac:dyDescent="0.2"/>
    <row r="1190" spans="1:3" s="58" customFormat="1" x14ac:dyDescent="0.2"/>
    <row r="1191" spans="1:3" s="58" customFormat="1" x14ac:dyDescent="0.2"/>
    <row r="1192" spans="1:3" s="58" customFormat="1" x14ac:dyDescent="0.2"/>
    <row r="1193" spans="1:3" s="58" customFormat="1" x14ac:dyDescent="0.2"/>
    <row r="1194" spans="1:3" s="58" customFormat="1" x14ac:dyDescent="0.2"/>
    <row r="1195" spans="1:3" s="58" customFormat="1" x14ac:dyDescent="0.2"/>
    <row r="1196" spans="1:3" s="58" customFormat="1" x14ac:dyDescent="0.2"/>
    <row r="1197" spans="1:3" x14ac:dyDescent="0.2">
      <c r="A1197" s="58"/>
      <c r="B1197" s="58"/>
      <c r="C1197" s="58"/>
    </row>
    <row r="1198" spans="1:3" x14ac:dyDescent="0.2">
      <c r="A1198" s="58"/>
      <c r="B1198" s="58"/>
      <c r="C1198" s="58"/>
    </row>
    <row r="1199" spans="1:3" x14ac:dyDescent="0.2">
      <c r="A1199" s="58"/>
      <c r="B1199" s="58"/>
      <c r="C1199" s="58"/>
    </row>
    <row r="1200" spans="1:3" x14ac:dyDescent="0.2">
      <c r="A1200" s="58"/>
      <c r="B1200" s="58"/>
      <c r="C1200" s="58"/>
    </row>
    <row r="1201" spans="1:3" x14ac:dyDescent="0.2">
      <c r="A1201" s="58"/>
      <c r="B1201" s="58"/>
      <c r="C1201" s="58"/>
    </row>
    <row r="1202" spans="1:3" x14ac:dyDescent="0.2">
      <c r="A1202" s="58"/>
      <c r="B1202" s="58"/>
      <c r="C1202" s="58"/>
    </row>
    <row r="1203" spans="1:3" x14ac:dyDescent="0.2">
      <c r="A1203" s="58"/>
      <c r="B1203" s="58"/>
      <c r="C1203" s="58"/>
    </row>
    <row r="1204" spans="1:3" x14ac:dyDescent="0.2">
      <c r="A1204" s="58"/>
      <c r="B1204" s="58"/>
      <c r="C1204" s="58"/>
    </row>
    <row r="1205" spans="1:3" x14ac:dyDescent="0.2">
      <c r="A1205" s="58"/>
      <c r="B1205" s="58"/>
      <c r="C1205" s="58"/>
    </row>
    <row r="1206" spans="1:3" x14ac:dyDescent="0.2">
      <c r="A1206" s="58"/>
      <c r="B1206" s="58"/>
      <c r="C1206" s="58"/>
    </row>
    <row r="1207" spans="1:3" x14ac:dyDescent="0.2">
      <c r="A1207" s="58"/>
      <c r="B1207" s="58"/>
      <c r="C1207" s="58"/>
    </row>
    <row r="1208" spans="1:3" x14ac:dyDescent="0.2">
      <c r="A1208" s="58"/>
      <c r="B1208" s="58"/>
      <c r="C1208" s="58"/>
    </row>
    <row r="1209" spans="1:3" x14ac:dyDescent="0.2">
      <c r="A1209" s="58"/>
      <c r="B1209" s="58"/>
      <c r="C1209" s="58"/>
    </row>
    <row r="1210" spans="1:3" x14ac:dyDescent="0.2">
      <c r="A1210" s="58"/>
      <c r="B1210" s="58"/>
      <c r="C1210" s="58"/>
    </row>
    <row r="1211" spans="1:3" x14ac:dyDescent="0.2">
      <c r="A1211" s="58"/>
      <c r="B1211" s="58"/>
      <c r="C1211" s="58"/>
    </row>
    <row r="1212" spans="1:3" x14ac:dyDescent="0.2">
      <c r="A1212" s="58"/>
      <c r="B1212" s="58"/>
      <c r="C1212" s="58"/>
    </row>
    <row r="1213" spans="1:3" x14ac:dyDescent="0.2">
      <c r="A1213" s="58"/>
      <c r="B1213" s="58"/>
      <c r="C1213" s="58"/>
    </row>
    <row r="1214" spans="1:3" x14ac:dyDescent="0.2">
      <c r="A1214" s="58"/>
      <c r="B1214" s="58"/>
      <c r="C1214" s="58"/>
    </row>
    <row r="1215" spans="1:3" x14ac:dyDescent="0.2">
      <c r="A1215" s="58"/>
      <c r="B1215" s="58"/>
      <c r="C1215" s="58"/>
    </row>
    <row r="1216" spans="1:3" x14ac:dyDescent="0.2">
      <c r="A1216" s="58"/>
      <c r="B1216" s="58"/>
      <c r="C1216" s="58"/>
    </row>
    <row r="1217" spans="1:3" x14ac:dyDescent="0.2">
      <c r="A1217" s="58"/>
      <c r="B1217" s="58"/>
      <c r="C1217" s="58"/>
    </row>
    <row r="1218" spans="1:3" x14ac:dyDescent="0.2">
      <c r="A1218" s="58"/>
      <c r="B1218" s="58"/>
      <c r="C1218" s="58"/>
    </row>
    <row r="1219" spans="1:3" x14ac:dyDescent="0.2">
      <c r="A1219" s="58"/>
      <c r="B1219" s="58"/>
      <c r="C1219" s="58"/>
    </row>
    <row r="1220" spans="1:3" x14ac:dyDescent="0.2">
      <c r="A1220" s="58"/>
      <c r="B1220" s="58"/>
      <c r="C1220" s="58"/>
    </row>
    <row r="1221" spans="1:3" x14ac:dyDescent="0.2">
      <c r="A1221" s="58"/>
      <c r="B1221" s="58"/>
      <c r="C1221" s="58"/>
    </row>
    <row r="1222" spans="1:3" x14ac:dyDescent="0.2">
      <c r="A1222" s="58"/>
      <c r="B1222" s="58"/>
      <c r="C1222" s="58"/>
    </row>
    <row r="1223" spans="1:3" x14ac:dyDescent="0.2">
      <c r="A1223" s="58"/>
      <c r="B1223" s="58"/>
      <c r="C1223" s="58"/>
    </row>
    <row r="1224" spans="1:3" x14ac:dyDescent="0.2">
      <c r="A1224" s="58"/>
      <c r="B1224" s="58"/>
      <c r="C1224" s="58"/>
    </row>
    <row r="1225" spans="1:3" x14ac:dyDescent="0.2">
      <c r="A1225" s="58"/>
      <c r="B1225" s="58"/>
      <c r="C1225" s="58"/>
    </row>
    <row r="1226" spans="1:3" x14ac:dyDescent="0.2">
      <c r="A1226" s="58"/>
      <c r="B1226" s="58"/>
      <c r="C1226" s="58"/>
    </row>
    <row r="1227" spans="1:3" x14ac:dyDescent="0.2">
      <c r="A1227" s="58"/>
      <c r="B1227" s="58"/>
      <c r="C1227" s="58"/>
    </row>
    <row r="1228" spans="1:3" x14ac:dyDescent="0.2">
      <c r="A1228" s="58"/>
      <c r="B1228" s="58"/>
      <c r="C1228" s="58"/>
    </row>
    <row r="1229" spans="1:3" x14ac:dyDescent="0.2">
      <c r="A1229" s="58"/>
      <c r="B1229" s="58"/>
      <c r="C1229" s="58"/>
    </row>
    <row r="1230" spans="1:3" x14ac:dyDescent="0.2">
      <c r="A1230" s="58"/>
      <c r="B1230" s="58"/>
      <c r="C1230" s="58"/>
    </row>
    <row r="1231" spans="1:3" x14ac:dyDescent="0.2">
      <c r="A1231" s="58"/>
      <c r="B1231" s="58"/>
      <c r="C1231" s="58"/>
    </row>
    <row r="1232" spans="1:3" x14ac:dyDescent="0.2">
      <c r="A1232" s="58"/>
      <c r="B1232" s="58"/>
      <c r="C1232" s="58"/>
    </row>
    <row r="1233" spans="1:3" x14ac:dyDescent="0.2">
      <c r="A1233" s="58"/>
      <c r="B1233" s="58"/>
      <c r="C1233" s="58"/>
    </row>
    <row r="1234" spans="1:3" x14ac:dyDescent="0.2">
      <c r="A1234" s="41"/>
      <c r="B1234" s="41"/>
      <c r="C1234" s="41"/>
    </row>
    <row r="1235" spans="1:3" x14ac:dyDescent="0.2">
      <c r="A1235" s="41"/>
      <c r="B1235" s="41"/>
      <c r="C1235" s="41"/>
    </row>
    <row r="1236" spans="1:3" x14ac:dyDescent="0.2">
      <c r="A1236" s="41"/>
      <c r="B1236" s="41"/>
      <c r="C1236" s="41"/>
    </row>
    <row r="1237" spans="1:3" x14ac:dyDescent="0.2">
      <c r="A1237" s="41"/>
      <c r="B1237" s="41"/>
      <c r="C1237" s="41"/>
    </row>
    <row r="1238" spans="1:3" x14ac:dyDescent="0.2">
      <c r="A1238" s="41"/>
      <c r="B1238" s="41"/>
      <c r="C1238" s="41"/>
    </row>
    <row r="1239" spans="1:3" x14ac:dyDescent="0.2">
      <c r="A1239" s="41"/>
      <c r="B1239" s="41"/>
      <c r="C1239" s="41"/>
    </row>
    <row r="1240" spans="1:3" x14ac:dyDescent="0.2">
      <c r="A1240" s="41"/>
      <c r="B1240" s="41"/>
      <c r="C1240" s="41"/>
    </row>
    <row r="1241" spans="1:3" x14ac:dyDescent="0.2">
      <c r="A1241" s="41"/>
      <c r="B1241" s="41"/>
      <c r="C1241" s="41"/>
    </row>
    <row r="1242" spans="1:3" x14ac:dyDescent="0.2">
      <c r="A1242" s="41"/>
      <c r="B1242" s="41"/>
      <c r="C1242" s="41"/>
    </row>
    <row r="1243" spans="1:3" x14ac:dyDescent="0.2">
      <c r="A1243" s="41"/>
      <c r="B1243" s="41"/>
      <c r="C1243" s="41"/>
    </row>
    <row r="1244" spans="1:3" x14ac:dyDescent="0.2">
      <c r="A1244" s="41"/>
      <c r="B1244" s="41"/>
      <c r="C1244" s="41"/>
    </row>
    <row r="1245" spans="1:3" x14ac:dyDescent="0.2">
      <c r="A1245" s="41"/>
      <c r="B1245" s="41"/>
      <c r="C1245" s="41"/>
    </row>
    <row r="1246" spans="1:3" x14ac:dyDescent="0.2">
      <c r="A1246" s="41"/>
      <c r="B1246" s="41"/>
      <c r="C1246" s="41"/>
    </row>
    <row r="1247" spans="1:3" x14ac:dyDescent="0.2">
      <c r="A1247" s="41"/>
      <c r="B1247" s="41"/>
      <c r="C1247" s="41"/>
    </row>
    <row r="1248" spans="1:3" x14ac:dyDescent="0.2">
      <c r="A1248" s="41"/>
      <c r="B1248" s="41"/>
      <c r="C1248" s="41"/>
    </row>
    <row r="1249" s="41" customFormat="1" x14ac:dyDescent="0.2"/>
    <row r="1250" s="41" customFormat="1" x14ac:dyDescent="0.2"/>
    <row r="1251" s="41" customFormat="1" x14ac:dyDescent="0.2"/>
    <row r="1252" s="41" customFormat="1" x14ac:dyDescent="0.2"/>
    <row r="1253" s="41" customFormat="1" x14ac:dyDescent="0.2"/>
    <row r="1254" s="41" customFormat="1" x14ac:dyDescent="0.2"/>
    <row r="1255" s="41" customFormat="1" x14ac:dyDescent="0.2"/>
    <row r="1256" s="41" customFormat="1" x14ac:dyDescent="0.2"/>
    <row r="1257" s="41" customFormat="1" x14ac:dyDescent="0.2"/>
    <row r="1258" s="41" customFormat="1" x14ac:dyDescent="0.2"/>
    <row r="1259" s="41" customFormat="1" x14ac:dyDescent="0.2"/>
    <row r="1260" s="41" customFormat="1" x14ac:dyDescent="0.2"/>
    <row r="1261" s="41" customFormat="1" x14ac:dyDescent="0.2"/>
    <row r="1262" s="41" customFormat="1" x14ac:dyDescent="0.2"/>
    <row r="1263" s="41" customFormat="1" x14ac:dyDescent="0.2"/>
    <row r="1264" s="41" customFormat="1" x14ac:dyDescent="0.2"/>
    <row r="1265" s="41" customFormat="1" x14ac:dyDescent="0.2"/>
    <row r="1266" s="41" customFormat="1" x14ac:dyDescent="0.2"/>
    <row r="1267" s="41" customFormat="1" x14ac:dyDescent="0.2"/>
    <row r="1268" s="41" customFormat="1" x14ac:dyDescent="0.2"/>
    <row r="1269" s="41" customFormat="1" x14ac:dyDescent="0.2"/>
    <row r="1270" s="41" customFormat="1" x14ac:dyDescent="0.2"/>
    <row r="1271" s="41" customFormat="1" x14ac:dyDescent="0.2"/>
    <row r="1272" s="41" customFormat="1" x14ac:dyDescent="0.2"/>
    <row r="1273" s="41" customFormat="1" x14ac:dyDescent="0.2"/>
    <row r="1274" s="41" customFormat="1" x14ac:dyDescent="0.2"/>
    <row r="1275" s="41" customFormat="1" x14ac:dyDescent="0.2"/>
    <row r="1276" s="41" customFormat="1" x14ac:dyDescent="0.2"/>
    <row r="1277" s="41" customFormat="1" x14ac:dyDescent="0.2"/>
    <row r="1278" s="41" customFormat="1" x14ac:dyDescent="0.2"/>
    <row r="1279" s="41" customFormat="1" x14ac:dyDescent="0.2"/>
    <row r="1280" s="41" customFormat="1" x14ac:dyDescent="0.2"/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Herceg</cp:lastModifiedBy>
  <cp:lastPrinted>2025-07-17T08:36:08Z</cp:lastPrinted>
  <dcterms:created xsi:type="dcterms:W3CDTF">2022-08-12T12:51:27Z</dcterms:created>
  <dcterms:modified xsi:type="dcterms:W3CDTF">2025-07-17T09:22:11Z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