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rashoda'!$B$1:$L$76</definedName>
    <definedName name="_xlnm.Print_Area" localSheetId="6">'Posebni dio'!$A$1:$F$77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5" l="1"/>
  <c r="G12" i="1" l="1"/>
  <c r="H12" i="1"/>
  <c r="I12" i="1"/>
  <c r="J12" i="1"/>
  <c r="L12" i="1" s="1"/>
  <c r="G15" i="1"/>
  <c r="H15" i="1"/>
  <c r="I15" i="1"/>
  <c r="J15" i="1"/>
  <c r="I16" i="1"/>
  <c r="K12" i="1" l="1"/>
  <c r="J16" i="1"/>
  <c r="L16" i="1" s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K27" i="1" s="1"/>
  <c r="F77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8" i="15"/>
  <c r="F65" i="15"/>
  <c r="E65" i="15"/>
  <c r="D65" i="15"/>
  <c r="C65" i="15"/>
  <c r="F64" i="15"/>
  <c r="E64" i="15"/>
  <c r="F63" i="15" s="1"/>
  <c r="D64" i="15"/>
  <c r="C64" i="15"/>
  <c r="D63" i="15"/>
  <c r="C63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8" i="15"/>
  <c r="E18" i="15"/>
  <c r="D18" i="15"/>
  <c r="C18" i="15"/>
  <c r="F16" i="15"/>
  <c r="E16" i="15"/>
  <c r="D16" i="15"/>
  <c r="C16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F9" i="5"/>
  <c r="H9" i="5" s="1"/>
  <c r="E9" i="5"/>
  <c r="D9" i="5"/>
  <c r="C9" i="5"/>
  <c r="H8" i="5"/>
  <c r="G8" i="5"/>
  <c r="F7" i="5"/>
  <c r="H7" i="5" s="1"/>
  <c r="E7" i="5"/>
  <c r="D7" i="5"/>
  <c r="C7" i="5"/>
  <c r="C6" i="5" s="1"/>
  <c r="F6" i="5"/>
  <c r="H6" i="5" s="1"/>
  <c r="E6" i="5"/>
  <c r="D6" i="5"/>
  <c r="L75" i="3"/>
  <c r="K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J40" i="3"/>
  <c r="K40" i="3" s="1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I24" i="3"/>
  <c r="H24" i="3"/>
  <c r="G24" i="3"/>
  <c r="I23" i="3"/>
  <c r="H23" i="3"/>
  <c r="G23" i="3"/>
  <c r="L18" i="3"/>
  <c r="K18" i="3"/>
  <c r="L17" i="3"/>
  <c r="K17" i="3"/>
  <c r="J16" i="3"/>
  <c r="L16" i="3" s="1"/>
  <c r="I16" i="3"/>
  <c r="H16" i="3"/>
  <c r="G16" i="3"/>
  <c r="I15" i="3"/>
  <c r="H15" i="3"/>
  <c r="G15" i="3"/>
  <c r="L14" i="3"/>
  <c r="K14" i="3"/>
  <c r="J13" i="3"/>
  <c r="L13" i="3" s="1"/>
  <c r="I13" i="3"/>
  <c r="H13" i="3"/>
  <c r="G13" i="3"/>
  <c r="I12" i="3"/>
  <c r="H12" i="3"/>
  <c r="G12" i="3"/>
  <c r="I11" i="3"/>
  <c r="H11" i="3"/>
  <c r="I10" i="3"/>
  <c r="H10" i="3"/>
  <c r="G9" i="5" l="1"/>
  <c r="E63" i="15"/>
  <c r="G6" i="5"/>
  <c r="G7" i="5"/>
  <c r="J34" i="3"/>
  <c r="L40" i="3"/>
  <c r="K13" i="3"/>
  <c r="J12" i="3"/>
  <c r="J15" i="3"/>
  <c r="L15" i="3" s="1"/>
  <c r="K15" i="3"/>
  <c r="K16" i="3"/>
  <c r="G11" i="3"/>
  <c r="G10" i="3" s="1"/>
  <c r="L34" i="3" l="1"/>
  <c r="K34" i="3"/>
  <c r="J24" i="3"/>
  <c r="L12" i="3"/>
  <c r="K12" i="3"/>
  <c r="J11" i="3"/>
  <c r="L11" i="3" s="1"/>
  <c r="J23" i="3" l="1"/>
  <c r="L24" i="3"/>
  <c r="K24" i="3"/>
  <c r="K11" i="3"/>
  <c r="J10" i="3"/>
  <c r="L10" i="3" s="1"/>
  <c r="K10" i="3"/>
  <c r="K23" i="3" l="1"/>
  <c r="L23" i="3"/>
</calcChain>
</file>

<file path=xl/sharedStrings.xml><?xml version="1.0" encoding="utf-8"?>
<sst xmlns="http://schemas.openxmlformats.org/spreadsheetml/2006/main" count="388" uniqueCount="186">
  <si>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</si>
  <si>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</si>
  <si>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</si>
  <si>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</si>
  <si>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</si>
  <si>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</si>
  <si>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</si>
  <si>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</si>
  <si>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</si>
  <si>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</si>
  <si>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</si>
  <si>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</si>
  <si>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</si>
  <si>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</si>
  <si>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</si>
  <si>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</si>
  <si>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</si>
  <si>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</si>
  <si>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</si>
  <si>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</si>
  <si>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</si>
  <si>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</si>
  <si>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</si>
  <si>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</si>
  <si>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</si>
  <si>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</si>
  <si>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</si>
  <si>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</si>
  <si>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</si>
  <si>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</si>
  <si>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</si>
  <si>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</si>
  <si>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</si>
  <si>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</si>
  <si>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</si>
  <si>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</si>
  <si>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</si>
  <si>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</si>
  <si>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</si>
  <si>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</si>
  <si>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</si>
  <si>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</si>
  <si>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</si>
  <si>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</si>
  <si>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</si>
  <si>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</si>
  <si>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</si>
  <si>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</si>
  <si>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</si>
  <si>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</si>
  <si>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</si>
  <si>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</si>
  <si>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</si>
  <si>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</si>
  <si>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</si>
  <si>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</si>
  <si>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</si>
  <si>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</si>
  <si>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</si>
  <si>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</si>
  <si>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</si>
  <si>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</si>
  <si>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</si>
  <si>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</si>
  <si>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</si>
  <si>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</si>
  <si>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</si>
  <si>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</si>
  <si>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</si>
  <si>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</si>
  <si>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</si>
  <si>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</si>
  <si>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</si>
  <si>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</si>
  <si>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</si>
  <si>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</si>
  <si>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</si>
  <si>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</si>
  <si>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</si>
  <si>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</si>
  <si>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</si>
  <si>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</si>
  <si>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</si>
  <si>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</si>
  <si>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</si>
  <si>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</si>
  <si>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</si>
  <si>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</si>
  <si>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</si>
  <si>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</si>
  <si>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</si>
  <si>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</si>
  <si>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</si>
  <si>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</si>
  <si>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</si>
  <si>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</si>
  <si>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</si>
  <si>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</si>
  <si>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</si>
  <si>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</si>
  <si>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</si>
  <si>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</si>
  <si>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</si>
  <si>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</si>
  <si>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</si>
  <si>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</si>
  <si>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</si>
  <si>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</si>
  <si>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</si>
  <si>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</si>
  <si>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</si>
  <si>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</si>
  <si>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</si>
  <si>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</si>
  <si>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</si>
  <si>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</si>
  <si>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</si>
  <si>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</si>
  <si>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</si>
  <si>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</si>
  <si>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</si>
  <si>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</si>
  <si>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</si>
  <si>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</si>
  <si>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</si>
  <si>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</si>
  <si>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</si>
  <si>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</si>
  <si>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</si>
  <si>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</si>
  <si>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</si>
  <si>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</si>
  <si>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</si>
  <si>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</si>
  <si>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</si>
  <si>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</si>
  <si>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</si>
  <si>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</si>
  <si>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</si>
  <si>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</si>
  <si>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</si>
  <si>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</si>
  <si>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</si>
  <si>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</si>
  <si>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</si>
  <si>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</si>
  <si>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</si>
  <si>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</si>
  <si>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</si>
  <si>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</si>
  <si>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</si>
  <si>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</si>
  <si>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</si>
  <si>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</si>
  <si>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</si>
  <si>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</si>
  <si>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</si>
  <si>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</si>
  <si>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</si>
  <si>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</si>
  <si>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</si>
  <si>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</si>
  <si>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</si>
  <si>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</si>
  <si>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</si>
  <si>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</si>
  <si>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</si>
  <si>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</si>
  <si>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</si>
  <si>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</si>
  <si>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</si>
  <si>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</si>
  <si>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</si>
  <si>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</si>
  <si>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</si>
  <si>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</si>
  <si>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4868 SISAK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</si>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</sst>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2" workbookViewId="0">
      <selection activeCell="J11" sqref="J1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1066610.1599999999</v>
      </c>
      <c r="H10" s="86">
        <v>2015500</v>
      </c>
      <c r="I10" s="86">
        <v>2015500</v>
      </c>
      <c r="J10" s="86">
        <v>1148371.47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1066610.1599999999</v>
      </c>
      <c r="H12" s="87">
        <f t="shared" ref="H12:J12" si="0">H10+H11</f>
        <v>2015500</v>
      </c>
      <c r="I12" s="87">
        <f t="shared" si="0"/>
        <v>2015500</v>
      </c>
      <c r="J12" s="87">
        <f t="shared" si="0"/>
        <v>1148371.47</v>
      </c>
      <c r="K12" s="88">
        <f>J12/G12*100</f>
        <v>107.66552889389315</v>
      </c>
      <c r="L12" s="88">
        <f>J12/I12*100</f>
        <v>56.977001736541801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1064836.8500000001</v>
      </c>
      <c r="H13" s="86">
        <v>2003500</v>
      </c>
      <c r="I13" s="86">
        <v>2003500</v>
      </c>
      <c r="J13" s="86">
        <v>1146636.79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1773.31</v>
      </c>
      <c r="H14" s="86">
        <v>12000</v>
      </c>
      <c r="I14" s="86">
        <v>12000</v>
      </c>
      <c r="J14" s="86">
        <v>1734.68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1066610.1600000001</v>
      </c>
      <c r="H15" s="87">
        <f t="shared" ref="H15:J15" si="1">H13+H14</f>
        <v>2015500</v>
      </c>
      <c r="I15" s="87">
        <f t="shared" si="1"/>
        <v>2015500</v>
      </c>
      <c r="J15" s="87">
        <f t="shared" si="1"/>
        <v>1148371.47</v>
      </c>
      <c r="K15" s="88">
        <f>J15/G15*100</f>
        <v>107.66552889389314</v>
      </c>
      <c r="L15" s="88">
        <f>J15/I15*100</f>
        <v>56.977001736541801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6"/>
  <sheetViews>
    <sheetView zoomScale="90" zoomScaleNormal="90" workbookViewId="0">
      <selection activeCell="J15" sqref="J1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1066610.1600000001</v>
      </c>
      <c r="H10" s="65">
        <f>H11</f>
        <v>2015500</v>
      </c>
      <c r="I10" s="65">
        <f>I11</f>
        <v>2015500</v>
      </c>
      <c r="J10" s="65">
        <f>J11</f>
        <v>1148371.47</v>
      </c>
      <c r="K10" s="69">
        <f t="shared" ref="K10:K18" si="0">(J10*100)/G10</f>
        <v>107.66552889389314</v>
      </c>
      <c r="L10" s="69">
        <f t="shared" ref="L10:L18" si="1">(J10*100)/I10</f>
        <v>56.977001736541801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1066610.1600000001</v>
      </c>
      <c r="H11" s="65">
        <f>H12+H15</f>
        <v>2015500</v>
      </c>
      <c r="I11" s="65">
        <f>I12+I15</f>
        <v>2015500</v>
      </c>
      <c r="J11" s="65">
        <f>J12+J15</f>
        <v>1148371.47</v>
      </c>
      <c r="K11" s="65">
        <f t="shared" si="0"/>
        <v>107.66552889389314</v>
      </c>
      <c r="L11" s="65">
        <f t="shared" si="1"/>
        <v>56.977001736541801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110.85</v>
      </c>
      <c r="H12" s="65">
        <f t="shared" si="2"/>
        <v>500</v>
      </c>
      <c r="I12" s="65">
        <f t="shared" si="2"/>
        <v>500</v>
      </c>
      <c r="J12" s="65">
        <f t="shared" si="2"/>
        <v>56.94</v>
      </c>
      <c r="K12" s="65">
        <f t="shared" si="0"/>
        <v>51.366711772665766</v>
      </c>
      <c r="L12" s="65">
        <f t="shared" si="1"/>
        <v>11.388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110.85</v>
      </c>
      <c r="H13" s="65">
        <f t="shared" si="2"/>
        <v>500</v>
      </c>
      <c r="I13" s="65">
        <f t="shared" si="2"/>
        <v>500</v>
      </c>
      <c r="J13" s="65">
        <f t="shared" si="2"/>
        <v>56.94</v>
      </c>
      <c r="K13" s="65">
        <f t="shared" si="0"/>
        <v>51.366711772665766</v>
      </c>
      <c r="L13" s="65">
        <f t="shared" si="1"/>
        <v>11.388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110.85</v>
      </c>
      <c r="H14" s="66">
        <v>500</v>
      </c>
      <c r="I14" s="66">
        <v>500</v>
      </c>
      <c r="J14" s="66">
        <v>56.94</v>
      </c>
      <c r="K14" s="66">
        <f t="shared" si="0"/>
        <v>51.366711772665766</v>
      </c>
      <c r="L14" s="66">
        <f t="shared" si="1"/>
        <v>11.388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1066499.31</v>
      </c>
      <c r="H15" s="65">
        <f>H16</f>
        <v>2015000</v>
      </c>
      <c r="I15" s="65">
        <f>I16</f>
        <v>2015000</v>
      </c>
      <c r="J15" s="65">
        <f>J16</f>
        <v>1148314.53</v>
      </c>
      <c r="K15" s="65">
        <f t="shared" si="0"/>
        <v>107.67138049062591</v>
      </c>
      <c r="L15" s="65">
        <f t="shared" si="1"/>
        <v>56.988314143920597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1066499.31</v>
      </c>
      <c r="H16" s="65">
        <f>H17+H18</f>
        <v>2015000</v>
      </c>
      <c r="I16" s="65">
        <f>I17+I18</f>
        <v>2015000</v>
      </c>
      <c r="J16" s="65">
        <f>J17+J18</f>
        <v>1148314.53</v>
      </c>
      <c r="K16" s="65">
        <f t="shared" si="0"/>
        <v>107.67138049062591</v>
      </c>
      <c r="L16" s="65">
        <f t="shared" si="1"/>
        <v>56.988314143920597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1064726</v>
      </c>
      <c r="H17" s="66">
        <v>2003000</v>
      </c>
      <c r="I17" s="66">
        <v>2003000</v>
      </c>
      <c r="J17" s="66">
        <v>1146579.8500000001</v>
      </c>
      <c r="K17" s="66">
        <f t="shared" si="0"/>
        <v>107.6877854020659</v>
      </c>
      <c r="L17" s="66">
        <f t="shared" si="1"/>
        <v>57.243127808287575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1773.31</v>
      </c>
      <c r="H18" s="66">
        <v>12000</v>
      </c>
      <c r="I18" s="66">
        <v>12000</v>
      </c>
      <c r="J18" s="66">
        <v>1734.68</v>
      </c>
      <c r="K18" s="66">
        <f t="shared" si="0"/>
        <v>97.821587878035999</v>
      </c>
      <c r="L18" s="66">
        <f t="shared" si="1"/>
        <v>14.455666666666668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G24+G70</f>
        <v>1066610.1599999999</v>
      </c>
      <c r="H23" s="65">
        <f>H24+H70</f>
        <v>2015500</v>
      </c>
      <c r="I23" s="65">
        <f>I24+I70</f>
        <v>2015500</v>
      </c>
      <c r="J23" s="65">
        <f>J24+J70</f>
        <v>1148371.47</v>
      </c>
      <c r="K23" s="70">
        <f t="shared" ref="K23:K54" si="3">(J23*100)/G23</f>
        <v>107.66552889389317</v>
      </c>
      <c r="L23" s="70">
        <f t="shared" ref="L23:L54" si="4">(J23*100)/I23</f>
        <v>56.977001736541801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G25+G34+G64</f>
        <v>1064836.8499999999</v>
      </c>
      <c r="H24" s="65">
        <f>H25+H34+H64</f>
        <v>2003500</v>
      </c>
      <c r="I24" s="65">
        <f>I25+I34+I64</f>
        <v>2003500</v>
      </c>
      <c r="J24" s="65">
        <f>J25+J34+J64</f>
        <v>1146636.79</v>
      </c>
      <c r="K24" s="65">
        <f t="shared" si="3"/>
        <v>107.68192235270597</v>
      </c>
      <c r="L24" s="65">
        <f t="shared" si="4"/>
        <v>57.231684052907411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780141.36</v>
      </c>
      <c r="H25" s="65">
        <f>H26+H29+H31</f>
        <v>1529400</v>
      </c>
      <c r="I25" s="65">
        <f>I26+I29+I31</f>
        <v>1529400</v>
      </c>
      <c r="J25" s="65">
        <f>J26+J29+J31</f>
        <v>902554.20000000007</v>
      </c>
      <c r="K25" s="65">
        <f t="shared" si="3"/>
        <v>115.69111013419415</v>
      </c>
      <c r="L25" s="65">
        <f t="shared" si="4"/>
        <v>59.013613181639862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649942.5</v>
      </c>
      <c r="H26" s="65">
        <f>H27+H28</f>
        <v>1279200</v>
      </c>
      <c r="I26" s="65">
        <f>I27+I28</f>
        <v>1279200</v>
      </c>
      <c r="J26" s="65">
        <f>J27+J28</f>
        <v>757394.70000000007</v>
      </c>
      <c r="K26" s="65">
        <f t="shared" si="3"/>
        <v>116.53257018890133</v>
      </c>
      <c r="L26" s="65">
        <f t="shared" si="4"/>
        <v>59.208466228893059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628495.64</v>
      </c>
      <c r="H27" s="66">
        <v>1259200</v>
      </c>
      <c r="I27" s="66">
        <v>1259200</v>
      </c>
      <c r="J27" s="66">
        <v>742474.41</v>
      </c>
      <c r="K27" s="66">
        <f t="shared" si="3"/>
        <v>118.13517274360089</v>
      </c>
      <c r="L27" s="66">
        <f t="shared" si="4"/>
        <v>58.963977922490471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21446.86</v>
      </c>
      <c r="H28" s="66">
        <v>20000</v>
      </c>
      <c r="I28" s="66">
        <v>20000</v>
      </c>
      <c r="J28" s="66">
        <v>14920.29</v>
      </c>
      <c r="K28" s="66">
        <f t="shared" si="3"/>
        <v>69.568645480037631</v>
      </c>
      <c r="L28" s="66">
        <f t="shared" si="4"/>
        <v>74.60145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19389.990000000002</v>
      </c>
      <c r="H29" s="65">
        <f>H30</f>
        <v>40200</v>
      </c>
      <c r="I29" s="65">
        <f>I30</f>
        <v>40200</v>
      </c>
      <c r="J29" s="65">
        <f>J30</f>
        <v>23615.17</v>
      </c>
      <c r="K29" s="65">
        <f t="shared" si="3"/>
        <v>121.79052181048056</v>
      </c>
      <c r="L29" s="65">
        <f t="shared" si="4"/>
        <v>58.744203980099499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19389.990000000002</v>
      </c>
      <c r="H30" s="66">
        <v>40200</v>
      </c>
      <c r="I30" s="66">
        <v>40200</v>
      </c>
      <c r="J30" s="66">
        <v>23615.17</v>
      </c>
      <c r="K30" s="66">
        <f t="shared" si="3"/>
        <v>121.79052181048056</v>
      </c>
      <c r="L30" s="66">
        <f t="shared" si="4"/>
        <v>58.744203980099499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110808.87</v>
      </c>
      <c r="H31" s="65">
        <f>H32+H33</f>
        <v>210000</v>
      </c>
      <c r="I31" s="65">
        <f>I32+I33</f>
        <v>210000</v>
      </c>
      <c r="J31" s="65">
        <f>J32+J33</f>
        <v>121544.33</v>
      </c>
      <c r="K31" s="65">
        <f t="shared" si="3"/>
        <v>109.68826773524539</v>
      </c>
      <c r="L31" s="65">
        <f t="shared" si="4"/>
        <v>57.878252380952382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8672.2900000000009</v>
      </c>
      <c r="H32" s="66">
        <v>0</v>
      </c>
      <c r="I32" s="66">
        <v>0</v>
      </c>
      <c r="J32" s="66">
        <v>0</v>
      </c>
      <c r="K32" s="66">
        <f t="shared" si="3"/>
        <v>0</v>
      </c>
      <c r="L32" s="66" t="e">
        <f t="shared" si="4"/>
        <v>#DIV/0!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102136.58</v>
      </c>
      <c r="H33" s="66">
        <v>210000</v>
      </c>
      <c r="I33" s="66">
        <v>210000</v>
      </c>
      <c r="J33" s="66">
        <v>121544.33</v>
      </c>
      <c r="K33" s="66">
        <f t="shared" si="3"/>
        <v>119.00176215025019</v>
      </c>
      <c r="L33" s="66">
        <f t="shared" si="4"/>
        <v>57.878252380952382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G35+G40+G46+G56+G58</f>
        <v>283827.82</v>
      </c>
      <c r="H34" s="65">
        <f>H35+H40+H46+H56+H58</f>
        <v>472350</v>
      </c>
      <c r="I34" s="65">
        <f>I35+I40+I46+I56+I58</f>
        <v>472350</v>
      </c>
      <c r="J34" s="65">
        <f>J35+J40+J46+J56+J58</f>
        <v>236112.38999999996</v>
      </c>
      <c r="K34" s="65">
        <f t="shared" si="3"/>
        <v>83.188600046323842</v>
      </c>
      <c r="L34" s="65">
        <f t="shared" si="4"/>
        <v>49.986744998412185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28502.39</v>
      </c>
      <c r="H35" s="65">
        <f>H36+H37+H38+H39</f>
        <v>66500</v>
      </c>
      <c r="I35" s="65">
        <f>I36+I37+I38+I39</f>
        <v>66500</v>
      </c>
      <c r="J35" s="65">
        <f>J36+J37+J38+J39</f>
        <v>36006.11</v>
      </c>
      <c r="K35" s="65">
        <f t="shared" si="3"/>
        <v>126.3266343629429</v>
      </c>
      <c r="L35" s="65">
        <f t="shared" si="4"/>
        <v>54.144526315789477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3379.24</v>
      </c>
      <c r="H36" s="66">
        <v>5000</v>
      </c>
      <c r="I36" s="66">
        <v>5000</v>
      </c>
      <c r="J36" s="66">
        <v>4057.04</v>
      </c>
      <c r="K36" s="66">
        <f t="shared" si="3"/>
        <v>120.05776446775015</v>
      </c>
      <c r="L36" s="66">
        <f t="shared" si="4"/>
        <v>81.140799999999999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24671.15</v>
      </c>
      <c r="H37" s="66">
        <v>60000</v>
      </c>
      <c r="I37" s="66">
        <v>60000</v>
      </c>
      <c r="J37" s="66">
        <v>31593.82</v>
      </c>
      <c r="K37" s="66">
        <f t="shared" si="3"/>
        <v>128.05977832407487</v>
      </c>
      <c r="L37" s="66">
        <f t="shared" si="4"/>
        <v>52.656366666666663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500</v>
      </c>
      <c r="I38" s="66">
        <v>500</v>
      </c>
      <c r="J38" s="66">
        <v>0</v>
      </c>
      <c r="K38" s="66" t="e">
        <f t="shared" si="3"/>
        <v>#DIV/0!</v>
      </c>
      <c r="L38" s="66">
        <f t="shared" si="4"/>
        <v>0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452</v>
      </c>
      <c r="H39" s="66">
        <v>1000</v>
      </c>
      <c r="I39" s="66">
        <v>1000</v>
      </c>
      <c r="J39" s="66">
        <v>355.25</v>
      </c>
      <c r="K39" s="66">
        <f t="shared" si="3"/>
        <v>78.595132743362825</v>
      </c>
      <c r="L39" s="66">
        <f t="shared" si="4"/>
        <v>35.524999999999999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G41+G42+G43+G44+G45</f>
        <v>19165.870000000003</v>
      </c>
      <c r="H40" s="65">
        <f>H41+H42+H43+H44+H45</f>
        <v>52100</v>
      </c>
      <c r="I40" s="65">
        <f>I41+I42+I43+I44+I45</f>
        <v>52100</v>
      </c>
      <c r="J40" s="65">
        <f>J41+J42+J43+J44+J45</f>
        <v>18647.87</v>
      </c>
      <c r="K40" s="65">
        <f t="shared" si="3"/>
        <v>97.297278965160459</v>
      </c>
      <c r="L40" s="65">
        <f t="shared" si="4"/>
        <v>35.792456813819577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9214.06</v>
      </c>
      <c r="H41" s="66">
        <v>15500</v>
      </c>
      <c r="I41" s="66">
        <v>15500</v>
      </c>
      <c r="J41" s="66">
        <v>7450.54</v>
      </c>
      <c r="K41" s="66">
        <f t="shared" si="3"/>
        <v>80.860554413580985</v>
      </c>
      <c r="L41" s="66">
        <f t="shared" si="4"/>
        <v>48.067999999999998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6960.23</v>
      </c>
      <c r="H42" s="66">
        <v>30000</v>
      </c>
      <c r="I42" s="66">
        <v>30000</v>
      </c>
      <c r="J42" s="66">
        <v>10313.030000000001</v>
      </c>
      <c r="K42" s="66">
        <f t="shared" si="3"/>
        <v>148.17082194122895</v>
      </c>
      <c r="L42" s="66">
        <f t="shared" si="4"/>
        <v>34.376766666666668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1814.3</v>
      </c>
      <c r="H43" s="66">
        <v>4000</v>
      </c>
      <c r="I43" s="66">
        <v>4000</v>
      </c>
      <c r="J43" s="66">
        <v>796.67</v>
      </c>
      <c r="K43" s="66">
        <f t="shared" si="3"/>
        <v>43.910599129140714</v>
      </c>
      <c r="L43" s="66">
        <f t="shared" si="4"/>
        <v>19.91675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1141.29</v>
      </c>
      <c r="H44" s="66">
        <v>2500</v>
      </c>
      <c r="I44" s="66">
        <v>2500</v>
      </c>
      <c r="J44" s="66">
        <v>0</v>
      </c>
      <c r="K44" s="66">
        <f t="shared" si="3"/>
        <v>0</v>
      </c>
      <c r="L44" s="66">
        <f t="shared" si="4"/>
        <v>0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35.99</v>
      </c>
      <c r="H45" s="66">
        <v>100</v>
      </c>
      <c r="I45" s="66">
        <v>100</v>
      </c>
      <c r="J45" s="66">
        <v>87.63</v>
      </c>
      <c r="K45" s="66">
        <f t="shared" si="3"/>
        <v>243.48430119477632</v>
      </c>
      <c r="L45" s="66">
        <f t="shared" si="4"/>
        <v>87.63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235509.56</v>
      </c>
      <c r="H46" s="65">
        <f>H47+H48+H49+H50+H51+H52+H53+H54+H55</f>
        <v>348550</v>
      </c>
      <c r="I46" s="65">
        <f>I47+I48+I49+I50+I51+I52+I53+I54+I55</f>
        <v>348550</v>
      </c>
      <c r="J46" s="65">
        <f>J47+J48+J49+J50+J51+J52+J53+J54+J55</f>
        <v>181258.40999999997</v>
      </c>
      <c r="K46" s="65">
        <f t="shared" si="3"/>
        <v>76.964353379115479</v>
      </c>
      <c r="L46" s="65">
        <f t="shared" si="4"/>
        <v>52.003560464782673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10750.65</v>
      </c>
      <c r="H47" s="66">
        <v>18000</v>
      </c>
      <c r="I47" s="66">
        <v>18000</v>
      </c>
      <c r="J47" s="66">
        <v>11093.59</v>
      </c>
      <c r="K47" s="66">
        <f t="shared" si="3"/>
        <v>103.18994665438834</v>
      </c>
      <c r="L47" s="66">
        <f t="shared" si="4"/>
        <v>61.631055555555555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3618.44</v>
      </c>
      <c r="H48" s="66">
        <v>4000</v>
      </c>
      <c r="I48" s="66">
        <v>4000</v>
      </c>
      <c r="J48" s="66">
        <v>1129.1500000000001</v>
      </c>
      <c r="K48" s="66">
        <f t="shared" si="3"/>
        <v>31.205436596986548</v>
      </c>
      <c r="L48" s="66">
        <f t="shared" si="4"/>
        <v>28.228750000000002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2220</v>
      </c>
      <c r="H49" s="66">
        <v>1000</v>
      </c>
      <c r="I49" s="66">
        <v>1000</v>
      </c>
      <c r="J49" s="66">
        <v>140</v>
      </c>
      <c r="K49" s="66">
        <f t="shared" si="3"/>
        <v>6.3063063063063067</v>
      </c>
      <c r="L49" s="66">
        <f t="shared" si="4"/>
        <v>14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4475.53</v>
      </c>
      <c r="H50" s="66">
        <v>10000</v>
      </c>
      <c r="I50" s="66">
        <v>10000</v>
      </c>
      <c r="J50" s="66">
        <v>6985.34</v>
      </c>
      <c r="K50" s="66">
        <f t="shared" si="3"/>
        <v>156.07849796560407</v>
      </c>
      <c r="L50" s="66">
        <f t="shared" si="4"/>
        <v>69.853399999999993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3137.31</v>
      </c>
      <c r="H51" s="66">
        <v>6500</v>
      </c>
      <c r="I51" s="66">
        <v>6500</v>
      </c>
      <c r="J51" s="66">
        <v>3279.34</v>
      </c>
      <c r="K51" s="66">
        <f t="shared" si="3"/>
        <v>104.52712674233659</v>
      </c>
      <c r="L51" s="66">
        <f t="shared" si="4"/>
        <v>50.451384615384619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55</v>
      </c>
      <c r="H52" s="66">
        <v>7000</v>
      </c>
      <c r="I52" s="66">
        <v>7000</v>
      </c>
      <c r="J52" s="66">
        <v>5230.41</v>
      </c>
      <c r="K52" s="66">
        <f t="shared" si="3"/>
        <v>9509.8363636363629</v>
      </c>
      <c r="L52" s="66">
        <f t="shared" si="4"/>
        <v>74.720142857142861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210794.33</v>
      </c>
      <c r="H53" s="66">
        <v>300000</v>
      </c>
      <c r="I53" s="66">
        <v>300000</v>
      </c>
      <c r="J53" s="66">
        <v>151144.35</v>
      </c>
      <c r="K53" s="66">
        <f t="shared" si="3"/>
        <v>71.702284402052001</v>
      </c>
      <c r="L53" s="66">
        <f t="shared" si="4"/>
        <v>50.381450000000001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26.14</v>
      </c>
      <c r="H54" s="66">
        <v>50</v>
      </c>
      <c r="I54" s="66">
        <v>50</v>
      </c>
      <c r="J54" s="66">
        <v>139.36000000000001</v>
      </c>
      <c r="K54" s="66">
        <f t="shared" si="3"/>
        <v>533.12930374904363</v>
      </c>
      <c r="L54" s="66">
        <f t="shared" si="4"/>
        <v>278.72000000000003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432.16</v>
      </c>
      <c r="H55" s="66">
        <v>2000</v>
      </c>
      <c r="I55" s="66">
        <v>2000</v>
      </c>
      <c r="J55" s="66">
        <v>2116.87</v>
      </c>
      <c r="K55" s="66">
        <f t="shared" ref="K55:K75" si="5">(J55*100)/G55</f>
        <v>489.8347834135505</v>
      </c>
      <c r="L55" s="66">
        <f t="shared" ref="L55:L75" si="6">(J55*100)/I55</f>
        <v>105.84350000000001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</f>
        <v>600</v>
      </c>
      <c r="H56" s="65">
        <f>H57</f>
        <v>1300</v>
      </c>
      <c r="I56" s="65">
        <f>I57</f>
        <v>1300</v>
      </c>
      <c r="J56" s="65">
        <f>J57</f>
        <v>200</v>
      </c>
      <c r="K56" s="65">
        <f t="shared" si="5"/>
        <v>33.333333333333336</v>
      </c>
      <c r="L56" s="65">
        <f t="shared" si="6"/>
        <v>15.384615384615385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600</v>
      </c>
      <c r="H57" s="66">
        <v>1300</v>
      </c>
      <c r="I57" s="66">
        <v>1300</v>
      </c>
      <c r="J57" s="66">
        <v>200</v>
      </c>
      <c r="K57" s="66">
        <f t="shared" si="5"/>
        <v>33.333333333333336</v>
      </c>
      <c r="L57" s="66">
        <f t="shared" si="6"/>
        <v>15.384615384615385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G59+G60+G61+G62+G63</f>
        <v>50</v>
      </c>
      <c r="H58" s="65">
        <f>H59+H60+H61+H62+H63</f>
        <v>3900</v>
      </c>
      <c r="I58" s="65">
        <f>I59+I60+I61+I62+I63</f>
        <v>3900</v>
      </c>
      <c r="J58" s="65">
        <f>J59+J60+J61+J62+J63</f>
        <v>0</v>
      </c>
      <c r="K58" s="65">
        <f t="shared" si="5"/>
        <v>0</v>
      </c>
      <c r="L58" s="65">
        <f t="shared" si="6"/>
        <v>0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1000</v>
      </c>
      <c r="I59" s="66">
        <v>1000</v>
      </c>
      <c r="J59" s="66">
        <v>0</v>
      </c>
      <c r="K59" s="66" t="e">
        <f t="shared" si="5"/>
        <v>#DIV/0!</v>
      </c>
      <c r="L59" s="66">
        <f t="shared" si="6"/>
        <v>0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500</v>
      </c>
      <c r="I60" s="66">
        <v>500</v>
      </c>
      <c r="J60" s="66">
        <v>0</v>
      </c>
      <c r="K60" s="66" t="e">
        <f t="shared" si="5"/>
        <v>#DIV/0!</v>
      </c>
      <c r="L60" s="66">
        <f t="shared" si="6"/>
        <v>0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0</v>
      </c>
      <c r="H61" s="66">
        <v>0</v>
      </c>
      <c r="I61" s="66">
        <v>0</v>
      </c>
      <c r="J61" s="66">
        <v>0</v>
      </c>
      <c r="K61" s="66" t="e">
        <f t="shared" si="5"/>
        <v>#DIV/0!</v>
      </c>
      <c r="L61" s="66" t="e">
        <f t="shared" si="6"/>
        <v>#DIV/0!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0</v>
      </c>
      <c r="H62" s="66">
        <v>700</v>
      </c>
      <c r="I62" s="66">
        <v>700</v>
      </c>
      <c r="J62" s="66">
        <v>0</v>
      </c>
      <c r="K62" s="66" t="e">
        <f t="shared" si="5"/>
        <v>#DIV/0!</v>
      </c>
      <c r="L62" s="66">
        <f t="shared" si="6"/>
        <v>0</v>
      </c>
    </row>
    <row r="63" spans="2:12" x14ac:dyDescent="0.25">
      <c r="B63" s="66"/>
      <c r="C63" s="66"/>
      <c r="D63" s="66"/>
      <c r="E63" s="66" t="s">
        <v>143</v>
      </c>
      <c r="F63" s="66" t="s">
        <v>134</v>
      </c>
      <c r="G63" s="66">
        <v>50</v>
      </c>
      <c r="H63" s="66">
        <v>1700</v>
      </c>
      <c r="I63" s="66">
        <v>1700</v>
      </c>
      <c r="J63" s="66">
        <v>0</v>
      </c>
      <c r="K63" s="66">
        <f t="shared" si="5"/>
        <v>0</v>
      </c>
      <c r="L63" s="66">
        <f t="shared" si="6"/>
        <v>0</v>
      </c>
    </row>
    <row r="64" spans="2:12" x14ac:dyDescent="0.25">
      <c r="B64" s="65"/>
      <c r="C64" s="65" t="s">
        <v>144</v>
      </c>
      <c r="D64" s="65"/>
      <c r="E64" s="65"/>
      <c r="F64" s="65" t="s">
        <v>145</v>
      </c>
      <c r="G64" s="65">
        <f>G65+G67</f>
        <v>867.67</v>
      </c>
      <c r="H64" s="65">
        <f>H65+H67</f>
        <v>1750</v>
      </c>
      <c r="I64" s="65">
        <f>I65+I67</f>
        <v>1750</v>
      </c>
      <c r="J64" s="65">
        <f>J65+J67</f>
        <v>7970.2</v>
      </c>
      <c r="K64" s="65">
        <f t="shared" si="5"/>
        <v>918.57503428722907</v>
      </c>
      <c r="L64" s="65">
        <f t="shared" si="6"/>
        <v>455.44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117.67</v>
      </c>
      <c r="H65" s="65">
        <f>H66</f>
        <v>250</v>
      </c>
      <c r="I65" s="65">
        <f>I66</f>
        <v>250</v>
      </c>
      <c r="J65" s="65">
        <f>J66</f>
        <v>67.3</v>
      </c>
      <c r="K65" s="65">
        <f t="shared" si="5"/>
        <v>57.193847199796039</v>
      </c>
      <c r="L65" s="65">
        <f t="shared" si="6"/>
        <v>26.92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117.67</v>
      </c>
      <c r="H66" s="66">
        <v>250</v>
      </c>
      <c r="I66" s="66">
        <v>250</v>
      </c>
      <c r="J66" s="66">
        <v>67.3</v>
      </c>
      <c r="K66" s="66">
        <f t="shared" si="5"/>
        <v>57.193847199796039</v>
      </c>
      <c r="L66" s="66">
        <f t="shared" si="6"/>
        <v>26.92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G68+G69</f>
        <v>750</v>
      </c>
      <c r="H67" s="65">
        <f>H68+H69</f>
        <v>1500</v>
      </c>
      <c r="I67" s="65">
        <f>I68+I69</f>
        <v>1500</v>
      </c>
      <c r="J67" s="65">
        <f>J68+J69</f>
        <v>7902.9</v>
      </c>
      <c r="K67" s="65">
        <f t="shared" si="5"/>
        <v>1053.72</v>
      </c>
      <c r="L67" s="65">
        <f t="shared" si="6"/>
        <v>526.86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750</v>
      </c>
      <c r="H68" s="66">
        <v>1500</v>
      </c>
      <c r="I68" s="66">
        <v>1500</v>
      </c>
      <c r="J68" s="66">
        <v>1000</v>
      </c>
      <c r="K68" s="66">
        <f t="shared" si="5"/>
        <v>133.33333333333334</v>
      </c>
      <c r="L68" s="66">
        <f t="shared" si="6"/>
        <v>66.666666666666671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0</v>
      </c>
      <c r="H69" s="66">
        <v>0</v>
      </c>
      <c r="I69" s="66">
        <v>0</v>
      </c>
      <c r="J69" s="66">
        <v>6902.9</v>
      </c>
      <c r="K69" s="66" t="e">
        <f t="shared" si="5"/>
        <v>#DIV/0!</v>
      </c>
      <c r="L69" s="66" t="e">
        <f t="shared" si="6"/>
        <v>#DIV/0!</v>
      </c>
    </row>
    <row r="70" spans="2:12" x14ac:dyDescent="0.25">
      <c r="B70" s="65" t="s">
        <v>156</v>
      </c>
      <c r="C70" s="65"/>
      <c r="D70" s="65"/>
      <c r="E70" s="65"/>
      <c r="F70" s="65" t="s">
        <v>157</v>
      </c>
      <c r="G70" s="65">
        <f>G71</f>
        <v>1773.31</v>
      </c>
      <c r="H70" s="65">
        <f>H71</f>
        <v>12000</v>
      </c>
      <c r="I70" s="65">
        <f>I71</f>
        <v>12000</v>
      </c>
      <c r="J70" s="65">
        <f>J71</f>
        <v>1734.68</v>
      </c>
      <c r="K70" s="65">
        <f t="shared" si="5"/>
        <v>97.821587878035999</v>
      </c>
      <c r="L70" s="65">
        <f t="shared" si="6"/>
        <v>14.455666666666668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>G72+G74</f>
        <v>1773.31</v>
      </c>
      <c r="H71" s="65">
        <f>H72+H74</f>
        <v>12000</v>
      </c>
      <c r="I71" s="65">
        <f>I72+I74</f>
        <v>12000</v>
      </c>
      <c r="J71" s="65">
        <f>J72+J74</f>
        <v>1734.68</v>
      </c>
      <c r="K71" s="65">
        <f t="shared" si="5"/>
        <v>97.821587878035999</v>
      </c>
      <c r="L71" s="65">
        <f t="shared" si="6"/>
        <v>14.455666666666668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89</v>
      </c>
      <c r="H72" s="65">
        <f>H73</f>
        <v>8500</v>
      </c>
      <c r="I72" s="65">
        <f>I73</f>
        <v>8500</v>
      </c>
      <c r="J72" s="65">
        <f>J73</f>
        <v>0</v>
      </c>
      <c r="K72" s="65">
        <f t="shared" si="5"/>
        <v>0</v>
      </c>
      <c r="L72" s="65">
        <f t="shared" si="6"/>
        <v>0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89</v>
      </c>
      <c r="H73" s="66">
        <v>8500</v>
      </c>
      <c r="I73" s="66">
        <v>8500</v>
      </c>
      <c r="J73" s="66">
        <v>0</v>
      </c>
      <c r="K73" s="66">
        <f t="shared" si="5"/>
        <v>0</v>
      </c>
      <c r="L73" s="66">
        <f t="shared" si="6"/>
        <v>0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1684.31</v>
      </c>
      <c r="H74" s="65">
        <f>H75</f>
        <v>3500</v>
      </c>
      <c r="I74" s="65">
        <f>I75</f>
        <v>3500</v>
      </c>
      <c r="J74" s="65">
        <f>J75</f>
        <v>1734.68</v>
      </c>
      <c r="K74" s="65">
        <f t="shared" si="5"/>
        <v>102.99054212110597</v>
      </c>
      <c r="L74" s="65">
        <f t="shared" si="6"/>
        <v>49.562285714285714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1684.31</v>
      </c>
      <c r="H75" s="66">
        <v>3500</v>
      </c>
      <c r="I75" s="66">
        <v>3500</v>
      </c>
      <c r="J75" s="66">
        <v>1734.68</v>
      </c>
      <c r="K75" s="66">
        <f t="shared" si="5"/>
        <v>102.99054212110597</v>
      </c>
      <c r="L75" s="66">
        <f t="shared" si="6"/>
        <v>49.562285714285714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8" scale="9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11" sqref="F1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1066610.1600000001</v>
      </c>
      <c r="D6" s="71">
        <f>D7+D9</f>
        <v>2015500</v>
      </c>
      <c r="E6" s="71">
        <f>E7+E9</f>
        <v>2015500</v>
      </c>
      <c r="F6" s="71">
        <f>F7+F9</f>
        <v>1148371.47</v>
      </c>
      <c r="G6" s="72">
        <f t="shared" ref="G6:G15" si="0">(F6*100)/C6</f>
        <v>107.66552889389314</v>
      </c>
      <c r="H6" s="72">
        <f t="shared" ref="H6:H15" si="1">(F6*100)/E6</f>
        <v>56.977001736541801</v>
      </c>
    </row>
    <row r="7" spans="1:8" x14ac:dyDescent="0.25">
      <c r="A7"/>
      <c r="B7" s="8" t="s">
        <v>168</v>
      </c>
      <c r="C7" s="71">
        <f>C8</f>
        <v>1066499.31</v>
      </c>
      <c r="D7" s="71">
        <f>D8</f>
        <v>2015000</v>
      </c>
      <c r="E7" s="71">
        <f>E8</f>
        <v>2015000</v>
      </c>
      <c r="F7" s="71">
        <f>F8</f>
        <v>1148314.53</v>
      </c>
      <c r="G7" s="72">
        <f t="shared" si="0"/>
        <v>107.67138049062591</v>
      </c>
      <c r="H7" s="72">
        <f t="shared" si="1"/>
        <v>56.988314143920597</v>
      </c>
    </row>
    <row r="8" spans="1:8" x14ac:dyDescent="0.25">
      <c r="A8"/>
      <c r="B8" s="16" t="s">
        <v>169</v>
      </c>
      <c r="C8" s="73">
        <v>1066499.31</v>
      </c>
      <c r="D8" s="73">
        <v>2015000</v>
      </c>
      <c r="E8" s="73">
        <v>2015000</v>
      </c>
      <c r="F8" s="74">
        <v>1148314.53</v>
      </c>
      <c r="G8" s="70">
        <f t="shared" si="0"/>
        <v>107.67138049062591</v>
      </c>
      <c r="H8" s="70">
        <f t="shared" si="1"/>
        <v>56.988314143920597</v>
      </c>
    </row>
    <row r="9" spans="1:8" x14ac:dyDescent="0.25">
      <c r="A9"/>
      <c r="B9" s="8" t="s">
        <v>170</v>
      </c>
      <c r="C9" s="71">
        <f>C10</f>
        <v>110.85</v>
      </c>
      <c r="D9" s="71">
        <f>D10</f>
        <v>500</v>
      </c>
      <c r="E9" s="71">
        <f>E10</f>
        <v>500</v>
      </c>
      <c r="F9" s="71">
        <f>F10</f>
        <v>56.94</v>
      </c>
      <c r="G9" s="72">
        <f t="shared" si="0"/>
        <v>51.366711772665766</v>
      </c>
      <c r="H9" s="72">
        <f t="shared" si="1"/>
        <v>11.388</v>
      </c>
    </row>
    <row r="10" spans="1:8" x14ac:dyDescent="0.25">
      <c r="A10"/>
      <c r="B10" s="16" t="s">
        <v>171</v>
      </c>
      <c r="C10" s="73">
        <v>110.85</v>
      </c>
      <c r="D10" s="73">
        <v>500</v>
      </c>
      <c r="E10" s="73">
        <v>500</v>
      </c>
      <c r="F10" s="74">
        <v>56.94</v>
      </c>
      <c r="G10" s="70">
        <f t="shared" si="0"/>
        <v>51.366711772665766</v>
      </c>
      <c r="H10" s="70">
        <f t="shared" si="1"/>
        <v>11.388</v>
      </c>
    </row>
    <row r="11" spans="1:8" x14ac:dyDescent="0.25">
      <c r="B11" s="8" t="s">
        <v>32</v>
      </c>
      <c r="C11" s="75">
        <f>C12+C14</f>
        <v>1066610.1600000001</v>
      </c>
      <c r="D11" s="75">
        <f>D12+D14</f>
        <v>2015500</v>
      </c>
      <c r="E11" s="75">
        <f>E12+E14</f>
        <v>2015500</v>
      </c>
      <c r="F11" s="75">
        <f>F12+F14</f>
        <v>1148371.47</v>
      </c>
      <c r="G11" s="72">
        <f t="shared" si="0"/>
        <v>107.66552889389314</v>
      </c>
      <c r="H11" s="72">
        <f t="shared" si="1"/>
        <v>56.977001736541801</v>
      </c>
    </row>
    <row r="12" spans="1:8" x14ac:dyDescent="0.25">
      <c r="A12"/>
      <c r="B12" s="8" t="s">
        <v>168</v>
      </c>
      <c r="C12" s="75">
        <f>C13</f>
        <v>1066499.31</v>
      </c>
      <c r="D12" s="75">
        <f>D13</f>
        <v>2015000</v>
      </c>
      <c r="E12" s="75">
        <f>E13</f>
        <v>2015000</v>
      </c>
      <c r="F12" s="75">
        <f>F13</f>
        <v>1148314.53</v>
      </c>
      <c r="G12" s="72">
        <f t="shared" si="0"/>
        <v>107.67138049062591</v>
      </c>
      <c r="H12" s="72">
        <f t="shared" si="1"/>
        <v>56.988314143920597</v>
      </c>
    </row>
    <row r="13" spans="1:8" x14ac:dyDescent="0.25">
      <c r="A13"/>
      <c r="B13" s="16" t="s">
        <v>169</v>
      </c>
      <c r="C13" s="73">
        <v>1066499.31</v>
      </c>
      <c r="D13" s="73">
        <v>2015000</v>
      </c>
      <c r="E13" s="76">
        <v>2015000</v>
      </c>
      <c r="F13" s="74">
        <v>1148314.53</v>
      </c>
      <c r="G13" s="70">
        <f t="shared" si="0"/>
        <v>107.67138049062591</v>
      </c>
      <c r="H13" s="70">
        <f t="shared" si="1"/>
        <v>56.988314143920597</v>
      </c>
    </row>
    <row r="14" spans="1:8" x14ac:dyDescent="0.25">
      <c r="A14"/>
      <c r="B14" s="8" t="s">
        <v>170</v>
      </c>
      <c r="C14" s="75">
        <f>C15</f>
        <v>110.85</v>
      </c>
      <c r="D14" s="75">
        <f>D15</f>
        <v>500</v>
      </c>
      <c r="E14" s="75">
        <f>E15</f>
        <v>500</v>
      </c>
      <c r="F14" s="75">
        <f>F15</f>
        <v>56.94</v>
      </c>
      <c r="G14" s="72">
        <f t="shared" si="0"/>
        <v>51.366711772665766</v>
      </c>
      <c r="H14" s="72">
        <f t="shared" si="1"/>
        <v>11.388</v>
      </c>
    </row>
    <row r="15" spans="1:8" x14ac:dyDescent="0.25">
      <c r="A15"/>
      <c r="B15" s="16" t="s">
        <v>171</v>
      </c>
      <c r="C15" s="73">
        <v>110.85</v>
      </c>
      <c r="D15" s="73">
        <v>500</v>
      </c>
      <c r="E15" s="76">
        <v>500</v>
      </c>
      <c r="F15" s="74">
        <v>56.94</v>
      </c>
      <c r="G15" s="70">
        <f t="shared" si="0"/>
        <v>51.366711772665766</v>
      </c>
      <c r="H15" s="70">
        <f t="shared" si="1"/>
        <v>11.388</v>
      </c>
    </row>
  </sheetData>
  <mergeCells count="1">
    <mergeCell ref="B2:H2"/>
  </mergeCells>
  <pageMargins left="0.7" right="0.7" top="0.75" bottom="0.75" header="0.3" footer="0.3"/>
  <pageSetup paperSize="9" scale="7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1066610.1599999999</v>
      </c>
      <c r="D6" s="75">
        <f t="shared" si="0"/>
        <v>2015500</v>
      </c>
      <c r="E6" s="75">
        <f t="shared" si="0"/>
        <v>2015500</v>
      </c>
      <c r="F6" s="75">
        <f t="shared" si="0"/>
        <v>1148371.47</v>
      </c>
      <c r="G6" s="70">
        <f>(F6*100)/C6</f>
        <v>107.66552889389317</v>
      </c>
      <c r="H6" s="70">
        <f>(F6*100)/E6</f>
        <v>56.977001736541801</v>
      </c>
    </row>
    <row r="7" spans="2:8" x14ac:dyDescent="0.25">
      <c r="B7" s="8" t="s">
        <v>172</v>
      </c>
      <c r="C7" s="75">
        <f t="shared" si="0"/>
        <v>1066610.1599999999</v>
      </c>
      <c r="D7" s="75">
        <f t="shared" si="0"/>
        <v>2015500</v>
      </c>
      <c r="E7" s="75">
        <f t="shared" si="0"/>
        <v>2015500</v>
      </c>
      <c r="F7" s="75">
        <f t="shared" si="0"/>
        <v>1148371.47</v>
      </c>
      <c r="G7" s="70">
        <f>(F7*100)/C7</f>
        <v>107.66552889389317</v>
      </c>
      <c r="H7" s="70">
        <f>(F7*100)/E7</f>
        <v>56.977001736541801</v>
      </c>
    </row>
    <row r="8" spans="2:8" x14ac:dyDescent="0.25">
      <c r="B8" s="11" t="s">
        <v>173</v>
      </c>
      <c r="C8" s="73">
        <v>1066610.1599999999</v>
      </c>
      <c r="D8" s="73">
        <v>2015500</v>
      </c>
      <c r="E8" s="73">
        <v>2015500</v>
      </c>
      <c r="F8" s="74">
        <v>1148371.47</v>
      </c>
      <c r="G8" s="70">
        <f>(F8*100)/C8</f>
        <v>107.66552889389317</v>
      </c>
      <c r="H8" s="70">
        <f>(F8*100)/E8</f>
        <v>56.977001736541801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7933"/>
  <sheetViews>
    <sheetView topLeftCell="A30" zoomScaleNormal="100" workbookViewId="0">
      <selection activeCell="E79" sqref="E7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174</v>
      </c>
      <c r="C1" s="39"/>
    </row>
    <row r="2" spans="1:6" ht="15" customHeight="1" x14ac:dyDescent="0.2">
      <c r="A2" s="41" t="s">
        <v>34</v>
      </c>
      <c r="B2" s="42" t="s">
        <v>175</v>
      </c>
      <c r="C2" s="39"/>
    </row>
    <row r="3" spans="1:6" s="39" customFormat="1" ht="43.5" customHeight="1" x14ac:dyDescent="0.2">
      <c r="A3" s="43" t="s">
        <v>35</v>
      </c>
      <c r="B3" s="37" t="s">
        <v>176</v>
      </c>
    </row>
    <row r="4" spans="1:6" s="39" customFormat="1" x14ac:dyDescent="0.2">
      <c r="A4" s="43" t="s">
        <v>36</v>
      </c>
      <c r="B4" s="44" t="s">
        <v>177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178</v>
      </c>
      <c r="B7" s="46"/>
      <c r="C7" s="77">
        <f>C11+C57</f>
        <v>2015000</v>
      </c>
      <c r="D7" s="77">
        <f>D11+D57</f>
        <v>2015000</v>
      </c>
      <c r="E7" s="77">
        <f>E11+E57</f>
        <v>1148314.53</v>
      </c>
      <c r="F7" s="77">
        <f>(E7*100)/D7</f>
        <v>56.988314143920597</v>
      </c>
    </row>
    <row r="8" spans="1:6" x14ac:dyDescent="0.2">
      <c r="A8" s="47" t="s">
        <v>68</v>
      </c>
      <c r="B8" s="46"/>
      <c r="C8" s="77">
        <f>C69</f>
        <v>500</v>
      </c>
      <c r="D8" s="77">
        <f>D69</f>
        <v>500</v>
      </c>
      <c r="E8" s="77">
        <f>E69</f>
        <v>56.94</v>
      </c>
      <c r="F8" s="77">
        <f>(E8*100)/D8</f>
        <v>11.388</v>
      </c>
    </row>
    <row r="9" spans="1:6" s="57" customFormat="1" x14ac:dyDescent="0.2"/>
    <row r="10" spans="1:6" ht="38.25" x14ac:dyDescent="0.2">
      <c r="A10" s="47" t="s">
        <v>179</v>
      </c>
      <c r="B10" s="47" t="s">
        <v>180</v>
      </c>
      <c r="C10" s="47" t="s">
        <v>43</v>
      </c>
      <c r="D10" s="47" t="s">
        <v>181</v>
      </c>
      <c r="E10" s="47" t="s">
        <v>182</v>
      </c>
      <c r="F10" s="47" t="s">
        <v>183</v>
      </c>
    </row>
    <row r="11" spans="1:6" x14ac:dyDescent="0.2">
      <c r="A11" s="49" t="s">
        <v>66</v>
      </c>
      <c r="B11" s="50" t="s">
        <v>67</v>
      </c>
      <c r="C11" s="80">
        <f>C12+C21+C51</f>
        <v>2003000</v>
      </c>
      <c r="D11" s="80">
        <f>D12+D21+D51</f>
        <v>2003000</v>
      </c>
      <c r="E11" s="80">
        <f>E12+E21+E51</f>
        <v>1146579.8500000001</v>
      </c>
      <c r="F11" s="81">
        <f>(E12*100)/D12</f>
        <v>59.013613181639862</v>
      </c>
    </row>
    <row r="12" spans="1:6" x14ac:dyDescent="0.2">
      <c r="A12" s="51" t="s">
        <v>68</v>
      </c>
      <c r="B12" s="52" t="s">
        <v>69</v>
      </c>
      <c r="C12" s="82">
        <f>C13+C16+C18</f>
        <v>1529400</v>
      </c>
      <c r="D12" s="82">
        <f>D13+D16+D18</f>
        <v>1529400</v>
      </c>
      <c r="E12" s="82">
        <f>E13+E16+E18</f>
        <v>902554.20000000007</v>
      </c>
      <c r="F12" s="81">
        <f>(E13*100)/D13</f>
        <v>59.208466228893059</v>
      </c>
    </row>
    <row r="13" spans="1:6" x14ac:dyDescent="0.2">
      <c r="A13" s="53" t="s">
        <v>70</v>
      </c>
      <c r="B13" s="54" t="s">
        <v>71</v>
      </c>
      <c r="C13" s="83">
        <f>C14+C15</f>
        <v>1279200</v>
      </c>
      <c r="D13" s="83">
        <f>D14+D15</f>
        <v>1279200</v>
      </c>
      <c r="E13" s="83">
        <f>E14+E15</f>
        <v>757394.70000000007</v>
      </c>
      <c r="F13" s="83">
        <f>(E14*100)/D14</f>
        <v>58.963977922490471</v>
      </c>
    </row>
    <row r="14" spans="1:6" x14ac:dyDescent="0.2">
      <c r="A14" s="55" t="s">
        <v>72</v>
      </c>
      <c r="B14" s="56" t="s">
        <v>73</v>
      </c>
      <c r="C14" s="84">
        <v>1259200</v>
      </c>
      <c r="D14" s="84">
        <v>1259200</v>
      </c>
      <c r="E14" s="84">
        <v>742474.41</v>
      </c>
      <c r="F14" s="84"/>
    </row>
    <row r="15" spans="1:6" x14ac:dyDescent="0.2">
      <c r="A15" s="55" t="s">
        <v>74</v>
      </c>
      <c r="B15" s="56" t="s">
        <v>75</v>
      </c>
      <c r="C15" s="84">
        <v>20000</v>
      </c>
      <c r="D15" s="84">
        <v>20000</v>
      </c>
      <c r="E15" s="84">
        <v>14920.29</v>
      </c>
      <c r="F15" s="84"/>
    </row>
    <row r="16" spans="1:6" x14ac:dyDescent="0.2">
      <c r="A16" s="53" t="s">
        <v>76</v>
      </c>
      <c r="B16" s="54" t="s">
        <v>77</v>
      </c>
      <c r="C16" s="83">
        <f>C17</f>
        <v>40200</v>
      </c>
      <c r="D16" s="83">
        <f>D17</f>
        <v>40200</v>
      </c>
      <c r="E16" s="83">
        <f>E17</f>
        <v>23615.17</v>
      </c>
      <c r="F16" s="83">
        <f>(E17*100)/D17</f>
        <v>58.744203980099499</v>
      </c>
    </row>
    <row r="17" spans="1:6" x14ac:dyDescent="0.2">
      <c r="A17" s="55" t="s">
        <v>78</v>
      </c>
      <c r="B17" s="56" t="s">
        <v>77</v>
      </c>
      <c r="C17" s="84">
        <v>40200</v>
      </c>
      <c r="D17" s="84">
        <v>40200</v>
      </c>
      <c r="E17" s="84">
        <v>23615.17</v>
      </c>
      <c r="F17" s="84"/>
    </row>
    <row r="18" spans="1:6" x14ac:dyDescent="0.2">
      <c r="A18" s="53" t="s">
        <v>79</v>
      </c>
      <c r="B18" s="54" t="s">
        <v>80</v>
      </c>
      <c r="C18" s="83">
        <f>C19+C20</f>
        <v>210000</v>
      </c>
      <c r="D18" s="83">
        <f>D19+D20</f>
        <v>210000</v>
      </c>
      <c r="E18" s="83">
        <f>E19+E20</f>
        <v>121544.33</v>
      </c>
      <c r="F18" s="83" t="e">
        <f>(E19*100)/D19</f>
        <v>#DIV/0!</v>
      </c>
    </row>
    <row r="19" spans="1:6" x14ac:dyDescent="0.2">
      <c r="A19" s="55" t="s">
        <v>81</v>
      </c>
      <c r="B19" s="56" t="s">
        <v>82</v>
      </c>
      <c r="C19" s="84">
        <v>0</v>
      </c>
      <c r="D19" s="84">
        <v>0</v>
      </c>
      <c r="E19" s="84">
        <v>0</v>
      </c>
      <c r="F19" s="84"/>
    </row>
    <row r="20" spans="1:6" x14ac:dyDescent="0.2">
      <c r="A20" s="55" t="s">
        <v>83</v>
      </c>
      <c r="B20" s="56" t="s">
        <v>84</v>
      </c>
      <c r="C20" s="84">
        <v>210000</v>
      </c>
      <c r="D20" s="84">
        <v>210000</v>
      </c>
      <c r="E20" s="84">
        <v>121544.33</v>
      </c>
      <c r="F20" s="84"/>
    </row>
    <row r="21" spans="1:6" x14ac:dyDescent="0.2">
      <c r="A21" s="51" t="s">
        <v>85</v>
      </c>
      <c r="B21" s="52" t="s">
        <v>86</v>
      </c>
      <c r="C21" s="82">
        <f>C22+C27+C33+C43+C45</f>
        <v>471850</v>
      </c>
      <c r="D21" s="82">
        <f>D22+D27+D33+D43+D45</f>
        <v>471850</v>
      </c>
      <c r="E21" s="82">
        <f>E22+E27+E33+E43+E45</f>
        <v>236055.44999999998</v>
      </c>
      <c r="F21" s="81">
        <f>(E22*100)/D22</f>
        <v>54.144526315789477</v>
      </c>
    </row>
    <row r="22" spans="1:6" x14ac:dyDescent="0.2">
      <c r="A22" s="53" t="s">
        <v>87</v>
      </c>
      <c r="B22" s="54" t="s">
        <v>88</v>
      </c>
      <c r="C22" s="83">
        <f>C23+C24+C25+C26</f>
        <v>66500</v>
      </c>
      <c r="D22" s="83">
        <f>D23+D24+D25+D26</f>
        <v>66500</v>
      </c>
      <c r="E22" s="83">
        <f>E23+E24+E25+E26</f>
        <v>36006.11</v>
      </c>
      <c r="F22" s="83">
        <f>(E23*100)/D23</f>
        <v>81.140799999999999</v>
      </c>
    </row>
    <row r="23" spans="1:6" x14ac:dyDescent="0.2">
      <c r="A23" s="55" t="s">
        <v>89</v>
      </c>
      <c r="B23" s="56" t="s">
        <v>90</v>
      </c>
      <c r="C23" s="84">
        <v>5000</v>
      </c>
      <c r="D23" s="84">
        <v>5000</v>
      </c>
      <c r="E23" s="84">
        <v>4057.04</v>
      </c>
      <c r="F23" s="84"/>
    </row>
    <row r="24" spans="1:6" ht="25.5" x14ac:dyDescent="0.2">
      <c r="A24" s="55" t="s">
        <v>91</v>
      </c>
      <c r="B24" s="56" t="s">
        <v>92</v>
      </c>
      <c r="C24" s="84">
        <v>60000</v>
      </c>
      <c r="D24" s="84">
        <v>60000</v>
      </c>
      <c r="E24" s="84">
        <v>31593.82</v>
      </c>
      <c r="F24" s="84"/>
    </row>
    <row r="25" spans="1:6" x14ac:dyDescent="0.2">
      <c r="A25" s="55" t="s">
        <v>93</v>
      </c>
      <c r="B25" s="56" t="s">
        <v>94</v>
      </c>
      <c r="C25" s="84">
        <v>500</v>
      </c>
      <c r="D25" s="84">
        <v>500</v>
      </c>
      <c r="E25" s="84">
        <v>0</v>
      </c>
      <c r="F25" s="84"/>
    </row>
    <row r="26" spans="1:6" x14ac:dyDescent="0.2">
      <c r="A26" s="55" t="s">
        <v>95</v>
      </c>
      <c r="B26" s="56" t="s">
        <v>96</v>
      </c>
      <c r="C26" s="84">
        <v>1000</v>
      </c>
      <c r="D26" s="84">
        <v>1000</v>
      </c>
      <c r="E26" s="84">
        <v>355.25</v>
      </c>
      <c r="F26" s="84"/>
    </row>
    <row r="27" spans="1:6" x14ac:dyDescent="0.2">
      <c r="A27" s="53" t="s">
        <v>97</v>
      </c>
      <c r="B27" s="54" t="s">
        <v>98</v>
      </c>
      <c r="C27" s="83">
        <f>C28+C29+C30+C31+C32</f>
        <v>51600</v>
      </c>
      <c r="D27" s="83">
        <f>D28+D29+D30+D31+D32</f>
        <v>51600</v>
      </c>
      <c r="E27" s="83">
        <f>E28+E29+E30+E31+E32</f>
        <v>18590.93</v>
      </c>
      <c r="F27" s="83">
        <f>(E28*100)/D28</f>
        <v>49.290666666666667</v>
      </c>
    </row>
    <row r="28" spans="1:6" x14ac:dyDescent="0.2">
      <c r="A28" s="55" t="s">
        <v>99</v>
      </c>
      <c r="B28" s="56" t="s">
        <v>100</v>
      </c>
      <c r="C28" s="84">
        <v>15000</v>
      </c>
      <c r="D28" s="84">
        <v>15000</v>
      </c>
      <c r="E28" s="84">
        <v>7393.6</v>
      </c>
      <c r="F28" s="84"/>
    </row>
    <row r="29" spans="1:6" x14ac:dyDescent="0.2">
      <c r="A29" s="55" t="s">
        <v>101</v>
      </c>
      <c r="B29" s="56" t="s">
        <v>102</v>
      </c>
      <c r="C29" s="84">
        <v>30000</v>
      </c>
      <c r="D29" s="84">
        <v>30000</v>
      </c>
      <c r="E29" s="84">
        <v>10313.030000000001</v>
      </c>
      <c r="F29" s="84"/>
    </row>
    <row r="30" spans="1:6" x14ac:dyDescent="0.2">
      <c r="A30" s="55" t="s">
        <v>103</v>
      </c>
      <c r="B30" s="56" t="s">
        <v>104</v>
      </c>
      <c r="C30" s="84">
        <v>4000</v>
      </c>
      <c r="D30" s="84">
        <v>4000</v>
      </c>
      <c r="E30" s="84">
        <v>796.67</v>
      </c>
      <c r="F30" s="84"/>
    </row>
    <row r="31" spans="1:6" x14ac:dyDescent="0.2">
      <c r="A31" s="55" t="s">
        <v>105</v>
      </c>
      <c r="B31" s="56" t="s">
        <v>106</v>
      </c>
      <c r="C31" s="84">
        <v>2500</v>
      </c>
      <c r="D31" s="84">
        <v>2500</v>
      </c>
      <c r="E31" s="84">
        <v>0</v>
      </c>
      <c r="F31" s="84"/>
    </row>
    <row r="32" spans="1:6" x14ac:dyDescent="0.2">
      <c r="A32" s="55" t="s">
        <v>107</v>
      </c>
      <c r="B32" s="56" t="s">
        <v>108</v>
      </c>
      <c r="C32" s="84">
        <v>100</v>
      </c>
      <c r="D32" s="84">
        <v>100</v>
      </c>
      <c r="E32" s="84">
        <v>87.63</v>
      </c>
      <c r="F32" s="84"/>
    </row>
    <row r="33" spans="1:6" x14ac:dyDescent="0.2">
      <c r="A33" s="53" t="s">
        <v>109</v>
      </c>
      <c r="B33" s="54" t="s">
        <v>110</v>
      </c>
      <c r="C33" s="83">
        <f>C34+C35+C36+C37+C38+C39+C40+C41+C42</f>
        <v>348550</v>
      </c>
      <c r="D33" s="83">
        <f>D34+D35+D36+D37+D38+D39+D40+D41+D42</f>
        <v>348550</v>
      </c>
      <c r="E33" s="83">
        <f>E34+E35+E36+E37+E38+E39+E40+E41+E42</f>
        <v>181258.40999999997</v>
      </c>
      <c r="F33" s="83">
        <f>(E34*100)/D34</f>
        <v>61.631055555555555</v>
      </c>
    </row>
    <row r="34" spans="1:6" x14ac:dyDescent="0.2">
      <c r="A34" s="55" t="s">
        <v>111</v>
      </c>
      <c r="B34" s="56" t="s">
        <v>112</v>
      </c>
      <c r="C34" s="84">
        <v>18000</v>
      </c>
      <c r="D34" s="84">
        <v>18000</v>
      </c>
      <c r="E34" s="84">
        <v>11093.59</v>
      </c>
      <c r="F34" s="84"/>
    </row>
    <row r="35" spans="1:6" x14ac:dyDescent="0.2">
      <c r="A35" s="55" t="s">
        <v>113</v>
      </c>
      <c r="B35" s="56" t="s">
        <v>114</v>
      </c>
      <c r="C35" s="84">
        <v>4000</v>
      </c>
      <c r="D35" s="84">
        <v>4000</v>
      </c>
      <c r="E35" s="84">
        <v>1129.1500000000001</v>
      </c>
      <c r="F35" s="84"/>
    </row>
    <row r="36" spans="1:6" x14ac:dyDescent="0.2">
      <c r="A36" s="55" t="s">
        <v>115</v>
      </c>
      <c r="B36" s="56" t="s">
        <v>116</v>
      </c>
      <c r="C36" s="84">
        <v>1000</v>
      </c>
      <c r="D36" s="84">
        <v>1000</v>
      </c>
      <c r="E36" s="84">
        <v>140</v>
      </c>
      <c r="F36" s="84"/>
    </row>
    <row r="37" spans="1:6" x14ac:dyDescent="0.2">
      <c r="A37" s="55" t="s">
        <v>117</v>
      </c>
      <c r="B37" s="56" t="s">
        <v>118</v>
      </c>
      <c r="C37" s="84">
        <v>10000</v>
      </c>
      <c r="D37" s="84">
        <v>10000</v>
      </c>
      <c r="E37" s="84">
        <v>6985.34</v>
      </c>
      <c r="F37" s="84"/>
    </row>
    <row r="38" spans="1:6" x14ac:dyDescent="0.2">
      <c r="A38" s="55" t="s">
        <v>119</v>
      </c>
      <c r="B38" s="56" t="s">
        <v>120</v>
      </c>
      <c r="C38" s="84">
        <v>6500</v>
      </c>
      <c r="D38" s="84">
        <v>6500</v>
      </c>
      <c r="E38" s="84">
        <v>3279.34</v>
      </c>
      <c r="F38" s="84"/>
    </row>
    <row r="39" spans="1:6" x14ac:dyDescent="0.2">
      <c r="A39" s="55" t="s">
        <v>121</v>
      </c>
      <c r="B39" s="56" t="s">
        <v>122</v>
      </c>
      <c r="C39" s="84">
        <v>7000</v>
      </c>
      <c r="D39" s="84">
        <v>7000</v>
      </c>
      <c r="E39" s="84">
        <v>5230.41</v>
      </c>
      <c r="F39" s="84"/>
    </row>
    <row r="40" spans="1:6" x14ac:dyDescent="0.2">
      <c r="A40" s="55" t="s">
        <v>123</v>
      </c>
      <c r="B40" s="56" t="s">
        <v>124</v>
      </c>
      <c r="C40" s="84">
        <v>300000</v>
      </c>
      <c r="D40" s="84">
        <v>300000</v>
      </c>
      <c r="E40" s="84">
        <v>151144.35</v>
      </c>
      <c r="F40" s="84"/>
    </row>
    <row r="41" spans="1:6" x14ac:dyDescent="0.2">
      <c r="A41" s="55" t="s">
        <v>125</v>
      </c>
      <c r="B41" s="56" t="s">
        <v>126</v>
      </c>
      <c r="C41" s="84">
        <v>50</v>
      </c>
      <c r="D41" s="84">
        <v>50</v>
      </c>
      <c r="E41" s="84">
        <v>139.36000000000001</v>
      </c>
      <c r="F41" s="84"/>
    </row>
    <row r="42" spans="1:6" x14ac:dyDescent="0.2">
      <c r="A42" s="55" t="s">
        <v>127</v>
      </c>
      <c r="B42" s="56" t="s">
        <v>128</v>
      </c>
      <c r="C42" s="84">
        <v>2000</v>
      </c>
      <c r="D42" s="84">
        <v>2000</v>
      </c>
      <c r="E42" s="84">
        <v>2116.87</v>
      </c>
      <c r="F42" s="84"/>
    </row>
    <row r="43" spans="1:6" x14ac:dyDescent="0.2">
      <c r="A43" s="53" t="s">
        <v>129</v>
      </c>
      <c r="B43" s="54" t="s">
        <v>130</v>
      </c>
      <c r="C43" s="83">
        <f>C44</f>
        <v>1300</v>
      </c>
      <c r="D43" s="83">
        <f>D44</f>
        <v>1300</v>
      </c>
      <c r="E43" s="83">
        <f>E44</f>
        <v>200</v>
      </c>
      <c r="F43" s="83">
        <f>(E44*100)/D44</f>
        <v>15.384615384615385</v>
      </c>
    </row>
    <row r="44" spans="1:6" ht="25.5" x14ac:dyDescent="0.2">
      <c r="A44" s="55" t="s">
        <v>131</v>
      </c>
      <c r="B44" s="56" t="s">
        <v>132</v>
      </c>
      <c r="C44" s="84">
        <v>1300</v>
      </c>
      <c r="D44" s="84">
        <v>1300</v>
      </c>
      <c r="E44" s="84">
        <v>200</v>
      </c>
      <c r="F44" s="84"/>
    </row>
    <row r="45" spans="1:6" x14ac:dyDescent="0.2">
      <c r="A45" s="53" t="s">
        <v>133</v>
      </c>
      <c r="B45" s="54" t="s">
        <v>134</v>
      </c>
      <c r="C45" s="83">
        <f>C46+C47+C48+C49+C50</f>
        <v>3900</v>
      </c>
      <c r="D45" s="83">
        <f>D46+D47+D48+D49+D50</f>
        <v>3900</v>
      </c>
      <c r="E45" s="83">
        <f>E46+E47+E48+E49+E50</f>
        <v>0</v>
      </c>
      <c r="F45" s="83">
        <f>(E46*100)/D46</f>
        <v>0</v>
      </c>
    </row>
    <row r="46" spans="1:6" x14ac:dyDescent="0.2">
      <c r="A46" s="55" t="s">
        <v>135</v>
      </c>
      <c r="B46" s="56" t="s">
        <v>136</v>
      </c>
      <c r="C46" s="84">
        <v>1000</v>
      </c>
      <c r="D46" s="84">
        <v>1000</v>
      </c>
      <c r="E46" s="84">
        <v>0</v>
      </c>
      <c r="F46" s="84"/>
    </row>
    <row r="47" spans="1:6" x14ac:dyDescent="0.2">
      <c r="A47" s="55" t="s">
        <v>137</v>
      </c>
      <c r="B47" s="56" t="s">
        <v>138</v>
      </c>
      <c r="C47" s="84">
        <v>500</v>
      </c>
      <c r="D47" s="84">
        <v>500</v>
      </c>
      <c r="E47" s="84">
        <v>0</v>
      </c>
      <c r="F47" s="84"/>
    </row>
    <row r="48" spans="1:6" x14ac:dyDescent="0.2">
      <c r="A48" s="55" t="s">
        <v>139</v>
      </c>
      <c r="B48" s="56" t="s">
        <v>140</v>
      </c>
      <c r="C48" s="84">
        <v>0</v>
      </c>
      <c r="D48" s="84">
        <v>0</v>
      </c>
      <c r="E48" s="84">
        <v>0</v>
      </c>
      <c r="F48" s="84"/>
    </row>
    <row r="49" spans="1:6" x14ac:dyDescent="0.2">
      <c r="A49" s="55" t="s">
        <v>141</v>
      </c>
      <c r="B49" s="56" t="s">
        <v>142</v>
      </c>
      <c r="C49" s="84">
        <v>700</v>
      </c>
      <c r="D49" s="84">
        <v>700</v>
      </c>
      <c r="E49" s="84">
        <v>0</v>
      </c>
      <c r="F49" s="84"/>
    </row>
    <row r="50" spans="1:6" x14ac:dyDescent="0.2">
      <c r="A50" s="55" t="s">
        <v>143</v>
      </c>
      <c r="B50" s="56" t="s">
        <v>134</v>
      </c>
      <c r="C50" s="84">
        <v>1700</v>
      </c>
      <c r="D50" s="84">
        <v>1700</v>
      </c>
      <c r="E50" s="84">
        <v>0</v>
      </c>
      <c r="F50" s="84"/>
    </row>
    <row r="51" spans="1:6" x14ac:dyDescent="0.2">
      <c r="A51" s="51" t="s">
        <v>144</v>
      </c>
      <c r="B51" s="52" t="s">
        <v>145</v>
      </c>
      <c r="C51" s="82">
        <f>C52+C54</f>
        <v>1750</v>
      </c>
      <c r="D51" s="82">
        <f>D52+D54</f>
        <v>1750</v>
      </c>
      <c r="E51" s="82">
        <f>E52+E54</f>
        <v>7970.2</v>
      </c>
      <c r="F51" s="81">
        <f>(E52*100)/D52</f>
        <v>26.92</v>
      </c>
    </row>
    <row r="52" spans="1:6" x14ac:dyDescent="0.2">
      <c r="A52" s="53" t="s">
        <v>146</v>
      </c>
      <c r="B52" s="54" t="s">
        <v>147</v>
      </c>
      <c r="C52" s="83">
        <f>C53</f>
        <v>250</v>
      </c>
      <c r="D52" s="83">
        <f>D53</f>
        <v>250</v>
      </c>
      <c r="E52" s="83">
        <f>E53</f>
        <v>67.3</v>
      </c>
      <c r="F52" s="83">
        <f>(E53*100)/D53</f>
        <v>26.92</v>
      </c>
    </row>
    <row r="53" spans="1:6" ht="25.5" x14ac:dyDescent="0.2">
      <c r="A53" s="55" t="s">
        <v>148</v>
      </c>
      <c r="B53" s="56" t="s">
        <v>149</v>
      </c>
      <c r="C53" s="84">
        <v>250</v>
      </c>
      <c r="D53" s="84">
        <v>250</v>
      </c>
      <c r="E53" s="84">
        <v>67.3</v>
      </c>
      <c r="F53" s="84"/>
    </row>
    <row r="54" spans="1:6" x14ac:dyDescent="0.2">
      <c r="A54" s="53" t="s">
        <v>150</v>
      </c>
      <c r="B54" s="54" t="s">
        <v>151</v>
      </c>
      <c r="C54" s="83">
        <f>C55+C56</f>
        <v>1500</v>
      </c>
      <c r="D54" s="83">
        <f>D55+D56</f>
        <v>1500</v>
      </c>
      <c r="E54" s="83">
        <f>E55+E56</f>
        <v>7902.9</v>
      </c>
      <c r="F54" s="83">
        <f>(E55*100)/D55</f>
        <v>66.666666666666671</v>
      </c>
    </row>
    <row r="55" spans="1:6" x14ac:dyDescent="0.2">
      <c r="A55" s="55" t="s">
        <v>152</v>
      </c>
      <c r="B55" s="56" t="s">
        <v>153</v>
      </c>
      <c r="C55" s="84">
        <v>1500</v>
      </c>
      <c r="D55" s="84">
        <v>1500</v>
      </c>
      <c r="E55" s="84">
        <v>1000</v>
      </c>
      <c r="F55" s="84"/>
    </row>
    <row r="56" spans="1:6" x14ac:dyDescent="0.2">
      <c r="A56" s="55" t="s">
        <v>154</v>
      </c>
      <c r="B56" s="56" t="s">
        <v>155</v>
      </c>
      <c r="C56" s="84">
        <v>0</v>
      </c>
      <c r="D56" s="84">
        <v>0</v>
      </c>
      <c r="E56" s="84">
        <v>6902.9</v>
      </c>
      <c r="F56" s="84"/>
    </row>
    <row r="57" spans="1:6" x14ac:dyDescent="0.2">
      <c r="A57" s="49" t="s">
        <v>156</v>
      </c>
      <c r="B57" s="50" t="s">
        <v>157</v>
      </c>
      <c r="C57" s="80">
        <f>C58</f>
        <v>12000</v>
      </c>
      <c r="D57" s="80">
        <f>D58</f>
        <v>12000</v>
      </c>
      <c r="E57" s="80">
        <f>E58</f>
        <v>1734.68</v>
      </c>
      <c r="F57" s="81">
        <f>(E58*100)/D58</f>
        <v>14.455666666666668</v>
      </c>
    </row>
    <row r="58" spans="1:6" x14ac:dyDescent="0.2">
      <c r="A58" s="51" t="s">
        <v>158</v>
      </c>
      <c r="B58" s="52" t="s">
        <v>159</v>
      </c>
      <c r="C58" s="82">
        <f>C59+C61</f>
        <v>12000</v>
      </c>
      <c r="D58" s="82">
        <f>D59+D61</f>
        <v>12000</v>
      </c>
      <c r="E58" s="82">
        <f>E59+E61</f>
        <v>1734.68</v>
      </c>
      <c r="F58" s="81">
        <f>(E59*100)/D59</f>
        <v>0</v>
      </c>
    </row>
    <row r="59" spans="1:6" x14ac:dyDescent="0.2">
      <c r="A59" s="53" t="s">
        <v>160</v>
      </c>
      <c r="B59" s="54" t="s">
        <v>161</v>
      </c>
      <c r="C59" s="83">
        <f>C60</f>
        <v>8500</v>
      </c>
      <c r="D59" s="83">
        <f>D60</f>
        <v>8500</v>
      </c>
      <c r="E59" s="83">
        <f>E60</f>
        <v>0</v>
      </c>
      <c r="F59" s="83">
        <f>(E60*100)/D60</f>
        <v>0</v>
      </c>
    </row>
    <row r="60" spans="1:6" x14ac:dyDescent="0.2">
      <c r="A60" s="55" t="s">
        <v>162</v>
      </c>
      <c r="B60" s="56" t="s">
        <v>163</v>
      </c>
      <c r="C60" s="84">
        <v>8500</v>
      </c>
      <c r="D60" s="84">
        <v>8500</v>
      </c>
      <c r="E60" s="84">
        <v>0</v>
      </c>
      <c r="F60" s="84"/>
    </row>
    <row r="61" spans="1:6" x14ac:dyDescent="0.2">
      <c r="A61" s="53" t="s">
        <v>164</v>
      </c>
      <c r="B61" s="54" t="s">
        <v>165</v>
      </c>
      <c r="C61" s="83">
        <f>C62</f>
        <v>3500</v>
      </c>
      <c r="D61" s="83">
        <f>D62</f>
        <v>3500</v>
      </c>
      <c r="E61" s="83">
        <f>E62</f>
        <v>1734.68</v>
      </c>
      <c r="F61" s="83">
        <f>(E62*100)/D62</f>
        <v>49.562285714285714</v>
      </c>
    </row>
    <row r="62" spans="1:6" x14ac:dyDescent="0.2">
      <c r="A62" s="55" t="s">
        <v>166</v>
      </c>
      <c r="B62" s="56" t="s">
        <v>167</v>
      </c>
      <c r="C62" s="84">
        <v>3500</v>
      </c>
      <c r="D62" s="84">
        <v>3500</v>
      </c>
      <c r="E62" s="84">
        <v>1734.68</v>
      </c>
      <c r="F62" s="84"/>
    </row>
    <row r="63" spans="1:6" x14ac:dyDescent="0.2">
      <c r="A63" s="49" t="s">
        <v>50</v>
      </c>
      <c r="B63" s="50" t="s">
        <v>51</v>
      </c>
      <c r="C63" s="80">
        <f t="shared" ref="C63:E64" si="0">C64</f>
        <v>2015000</v>
      </c>
      <c r="D63" s="80">
        <f t="shared" si="0"/>
        <v>2015000</v>
      </c>
      <c r="E63" s="80">
        <f t="shared" si="0"/>
        <v>1148314.53</v>
      </c>
      <c r="F63" s="81">
        <f>(E64*100)/D64</f>
        <v>56.988314143920597</v>
      </c>
    </row>
    <row r="64" spans="1:6" x14ac:dyDescent="0.2">
      <c r="A64" s="51" t="s">
        <v>58</v>
      </c>
      <c r="B64" s="52" t="s">
        <v>59</v>
      </c>
      <c r="C64" s="82">
        <f t="shared" si="0"/>
        <v>2015000</v>
      </c>
      <c r="D64" s="82">
        <f t="shared" si="0"/>
        <v>2015000</v>
      </c>
      <c r="E64" s="82">
        <f t="shared" si="0"/>
        <v>1148314.53</v>
      </c>
      <c r="F64" s="81">
        <f>(E65*100)/D65</f>
        <v>56.988314143920597</v>
      </c>
    </row>
    <row r="65" spans="1:6" ht="25.5" x14ac:dyDescent="0.2">
      <c r="A65" s="53" t="s">
        <v>60</v>
      </c>
      <c r="B65" s="54" t="s">
        <v>61</v>
      </c>
      <c r="C65" s="83">
        <f>C66+C67</f>
        <v>2015000</v>
      </c>
      <c r="D65" s="83">
        <f>D66+D67</f>
        <v>2015000</v>
      </c>
      <c r="E65" s="83">
        <f>E66+E67</f>
        <v>1148314.53</v>
      </c>
      <c r="F65" s="83">
        <f>(E66*100)/D66</f>
        <v>57.243127808287575</v>
      </c>
    </row>
    <row r="66" spans="1:6" x14ac:dyDescent="0.2">
      <c r="A66" s="55" t="s">
        <v>62</v>
      </c>
      <c r="B66" s="56" t="s">
        <v>63</v>
      </c>
      <c r="C66" s="84">
        <v>2003000</v>
      </c>
      <c r="D66" s="84">
        <v>2003000</v>
      </c>
      <c r="E66" s="84">
        <v>1146579.8500000001</v>
      </c>
      <c r="F66" s="84"/>
    </row>
    <row r="67" spans="1:6" ht="25.5" x14ac:dyDescent="0.2">
      <c r="A67" s="55" t="s">
        <v>64</v>
      </c>
      <c r="B67" s="56" t="s">
        <v>65</v>
      </c>
      <c r="C67" s="84">
        <v>12000</v>
      </c>
      <c r="D67" s="84">
        <v>12000</v>
      </c>
      <c r="E67" s="84">
        <v>1734.68</v>
      </c>
      <c r="F67" s="84"/>
    </row>
    <row r="68" spans="1:6" x14ac:dyDescent="0.2">
      <c r="A68" s="48" t="s">
        <v>178</v>
      </c>
      <c r="B68" s="48" t="s">
        <v>184</v>
      </c>
      <c r="C68" s="78"/>
      <c r="D68" s="78"/>
      <c r="E68" s="78"/>
      <c r="F68" s="79" t="e">
        <f>(E68*100)/D68</f>
        <v>#DIV/0!</v>
      </c>
    </row>
    <row r="69" spans="1:6" x14ac:dyDescent="0.2">
      <c r="A69" s="49" t="s">
        <v>66</v>
      </c>
      <c r="B69" s="50" t="s">
        <v>67</v>
      </c>
      <c r="C69" s="80">
        <f t="shared" ref="C69:E71" si="1">C70</f>
        <v>500</v>
      </c>
      <c r="D69" s="80">
        <f t="shared" si="1"/>
        <v>500</v>
      </c>
      <c r="E69" s="80">
        <f t="shared" si="1"/>
        <v>56.94</v>
      </c>
      <c r="F69" s="81">
        <f>(E70*100)/D70</f>
        <v>11.388</v>
      </c>
    </row>
    <row r="70" spans="1:6" x14ac:dyDescent="0.2">
      <c r="A70" s="51" t="s">
        <v>85</v>
      </c>
      <c r="B70" s="52" t="s">
        <v>86</v>
      </c>
      <c r="C70" s="82">
        <f t="shared" si="1"/>
        <v>500</v>
      </c>
      <c r="D70" s="82">
        <f t="shared" si="1"/>
        <v>500</v>
      </c>
      <c r="E70" s="82">
        <f t="shared" si="1"/>
        <v>56.94</v>
      </c>
      <c r="F70" s="81">
        <f>(E71*100)/D71</f>
        <v>11.388</v>
      </c>
    </row>
    <row r="71" spans="1:6" x14ac:dyDescent="0.2">
      <c r="A71" s="53" t="s">
        <v>97</v>
      </c>
      <c r="B71" s="54" t="s">
        <v>98</v>
      </c>
      <c r="C71" s="83">
        <f t="shared" si="1"/>
        <v>500</v>
      </c>
      <c r="D71" s="83">
        <f t="shared" si="1"/>
        <v>500</v>
      </c>
      <c r="E71" s="83">
        <f t="shared" si="1"/>
        <v>56.94</v>
      </c>
      <c r="F71" s="83">
        <f>(E72*100)/D72</f>
        <v>11.388</v>
      </c>
    </row>
    <row r="72" spans="1:6" x14ac:dyDescent="0.2">
      <c r="A72" s="55" t="s">
        <v>99</v>
      </c>
      <c r="B72" s="56" t="s">
        <v>100</v>
      </c>
      <c r="C72" s="84">
        <v>500</v>
      </c>
      <c r="D72" s="84">
        <v>500</v>
      </c>
      <c r="E72" s="84">
        <v>56.94</v>
      </c>
      <c r="F72" s="84"/>
    </row>
    <row r="73" spans="1:6" x14ac:dyDescent="0.2">
      <c r="A73" s="49" t="s">
        <v>50</v>
      </c>
      <c r="B73" s="50" t="s">
        <v>51</v>
      </c>
      <c r="C73" s="80">
        <f t="shared" ref="C73:E75" si="2">C74</f>
        <v>500</v>
      </c>
      <c r="D73" s="80">
        <f t="shared" si="2"/>
        <v>500</v>
      </c>
      <c r="E73" s="80">
        <f t="shared" si="2"/>
        <v>0</v>
      </c>
      <c r="F73" s="81">
        <f>(E74*100)/D74</f>
        <v>0</v>
      </c>
    </row>
    <row r="74" spans="1:6" x14ac:dyDescent="0.2">
      <c r="A74" s="51" t="s">
        <v>52</v>
      </c>
      <c r="B74" s="52" t="s">
        <v>53</v>
      </c>
      <c r="C74" s="82">
        <f t="shared" si="2"/>
        <v>500</v>
      </c>
      <c r="D74" s="82">
        <f t="shared" si="2"/>
        <v>500</v>
      </c>
      <c r="E74" s="82">
        <f t="shared" si="2"/>
        <v>0</v>
      </c>
      <c r="F74" s="81">
        <f>(E75*100)/D75</f>
        <v>0</v>
      </c>
    </row>
    <row r="75" spans="1:6" x14ac:dyDescent="0.2">
      <c r="A75" s="53" t="s">
        <v>54</v>
      </c>
      <c r="B75" s="54" t="s">
        <v>55</v>
      </c>
      <c r="C75" s="83">
        <f t="shared" si="2"/>
        <v>500</v>
      </c>
      <c r="D75" s="83">
        <f t="shared" si="2"/>
        <v>500</v>
      </c>
      <c r="E75" s="83">
        <f t="shared" si="2"/>
        <v>0</v>
      </c>
      <c r="F75" s="83">
        <f>(E76*100)/D76</f>
        <v>0</v>
      </c>
    </row>
    <row r="76" spans="1:6" x14ac:dyDescent="0.2">
      <c r="A76" s="55" t="s">
        <v>56</v>
      </c>
      <c r="B76" s="56" t="s">
        <v>57</v>
      </c>
      <c r="C76" s="84">
        <v>500</v>
      </c>
      <c r="D76" s="84">
        <v>500</v>
      </c>
      <c r="E76" s="84">
        <v>0</v>
      </c>
      <c r="F76" s="84"/>
    </row>
    <row r="77" spans="1:6" x14ac:dyDescent="0.2">
      <c r="A77" s="48" t="s">
        <v>68</v>
      </c>
      <c r="B77" s="48" t="s">
        <v>185</v>
      </c>
      <c r="C77" s="78"/>
      <c r="D77" s="78"/>
      <c r="E77" s="78">
        <f>E69</f>
        <v>56.94</v>
      </c>
      <c r="F77" s="79" t="e">
        <f>(E77*100)/D77</f>
        <v>#DIV/0!</v>
      </c>
    </row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5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Sanda Medić</cp:lastModifiedBy>
  <cp:lastPrinted>2025-07-25T10:42:24Z</cp:lastPrinted>
  <dcterms:created xsi:type="dcterms:W3CDTF">2022-08-12T12:51:27Z</dcterms:created>
  <dcterms:modified xsi:type="dcterms:W3CDTF">2025-07-25T11:15:25Z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