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vucak\Desktop\IZVJEŠTAJ O IZVRŠENJU PRORAČUNA 30.06.2025\ODO 30.06.2025\KORISNICI\ODO VIROVITICA\"/>
    </mc:Choice>
  </mc:AlternateContent>
  <xr:revisionPtr revIDLastSave="0" documentId="13_ncr:1_{5EC8449E-FECE-44C5-9ED6-3742A99D53D9}" xr6:coauthVersionLast="47" xr6:coauthVersionMax="47" xr10:uidLastSave="{00000000-0000-0000-0000-000000000000}"/>
  <bookViews>
    <workbookView xWindow="-120" yWindow="-120" windowWidth="29040" windowHeight="15840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15" l="1"/>
  <c r="F61" i="15"/>
  <c r="F60" i="15"/>
  <c r="F58" i="15"/>
  <c r="F57" i="15"/>
  <c r="F56" i="15"/>
  <c r="F52" i="15"/>
  <c r="F48" i="15"/>
  <c r="F47" i="15"/>
  <c r="F46" i="15"/>
  <c r="F44" i="15"/>
  <c r="F42" i="15"/>
  <c r="F41" i="15"/>
  <c r="F36" i="15"/>
  <c r="F34" i="15"/>
  <c r="F28" i="15"/>
  <c r="F24" i="15"/>
  <c r="F21" i="15"/>
  <c r="F20" i="15"/>
  <c r="F18" i="15"/>
  <c r="F16" i="15"/>
  <c r="F13" i="15"/>
  <c r="F12" i="15"/>
  <c r="F11" i="15"/>
  <c r="G12" i="1"/>
  <c r="K12" i="1" s="1"/>
  <c r="H12" i="1"/>
  <c r="I12" i="1"/>
  <c r="L12" i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E62" i="15"/>
  <c r="D62" i="15"/>
  <c r="C62" i="15"/>
  <c r="E61" i="15"/>
  <c r="D61" i="15"/>
  <c r="C61" i="15"/>
  <c r="E60" i="15"/>
  <c r="D60" i="15"/>
  <c r="C60" i="15"/>
  <c r="E58" i="15"/>
  <c r="D58" i="15"/>
  <c r="C58" i="15"/>
  <c r="E57" i="15"/>
  <c r="D57" i="15"/>
  <c r="C57" i="15"/>
  <c r="E56" i="15"/>
  <c r="D56" i="15"/>
  <c r="C56" i="15"/>
  <c r="E52" i="15"/>
  <c r="F51" i="15" s="1"/>
  <c r="D52" i="15"/>
  <c r="C52" i="15"/>
  <c r="D51" i="15"/>
  <c r="C51" i="15"/>
  <c r="D50" i="15"/>
  <c r="C50" i="15"/>
  <c r="E48" i="15"/>
  <c r="D48" i="15"/>
  <c r="C48" i="15"/>
  <c r="E47" i="15"/>
  <c r="D47" i="15"/>
  <c r="C47" i="15"/>
  <c r="E46" i="15"/>
  <c r="D46" i="15"/>
  <c r="C46" i="15"/>
  <c r="E44" i="15"/>
  <c r="D44" i="15"/>
  <c r="C44" i="15"/>
  <c r="E42" i="15"/>
  <c r="D42" i="15"/>
  <c r="C42" i="15"/>
  <c r="E41" i="15"/>
  <c r="D41" i="15"/>
  <c r="C41" i="15"/>
  <c r="E36" i="15"/>
  <c r="D36" i="15"/>
  <c r="C36" i="15"/>
  <c r="E34" i="15"/>
  <c r="D34" i="15"/>
  <c r="C34" i="15"/>
  <c r="E28" i="15"/>
  <c r="D28" i="15"/>
  <c r="C28" i="15"/>
  <c r="E24" i="15"/>
  <c r="D24" i="15"/>
  <c r="C24" i="15"/>
  <c r="E21" i="15"/>
  <c r="D21" i="15"/>
  <c r="C21" i="15"/>
  <c r="E20" i="15"/>
  <c r="D20" i="15"/>
  <c r="C20" i="15"/>
  <c r="E18" i="15"/>
  <c r="D18" i="15"/>
  <c r="C18" i="15"/>
  <c r="E16" i="15"/>
  <c r="D16" i="15"/>
  <c r="C16" i="15"/>
  <c r="E13" i="15"/>
  <c r="D13" i="15"/>
  <c r="C13" i="15"/>
  <c r="E12" i="15"/>
  <c r="D12" i="15"/>
  <c r="C12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F7" i="5"/>
  <c r="F6" i="5" s="1"/>
  <c r="H6" i="5" s="1"/>
  <c r="E7" i="5"/>
  <c r="D7" i="5"/>
  <c r="E6" i="5"/>
  <c r="D6" i="5"/>
  <c r="L62" i="3"/>
  <c r="K62" i="3"/>
  <c r="L61" i="3"/>
  <c r="K61" i="3"/>
  <c r="J61" i="3"/>
  <c r="I61" i="3"/>
  <c r="H61" i="3"/>
  <c r="G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J55" i="3"/>
  <c r="I55" i="3"/>
  <c r="H55" i="3"/>
  <c r="G55" i="3"/>
  <c r="L54" i="3"/>
  <c r="K54" i="3"/>
  <c r="J54" i="3"/>
  <c r="I54" i="3"/>
  <c r="H54" i="3"/>
  <c r="G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L35" i="3"/>
  <c r="K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J23" i="3"/>
  <c r="I23" i="3"/>
  <c r="H23" i="3"/>
  <c r="G23" i="3"/>
  <c r="L18" i="3"/>
  <c r="K18" i="3"/>
  <c r="L17" i="3"/>
  <c r="K17" i="3"/>
  <c r="J16" i="3"/>
  <c r="J15" i="3" s="1"/>
  <c r="I16" i="3"/>
  <c r="H16" i="3"/>
  <c r="G16" i="3"/>
  <c r="I15" i="3"/>
  <c r="H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E51" i="15" l="1"/>
  <c r="H7" i="5"/>
  <c r="L15" i="3"/>
  <c r="J11" i="3"/>
  <c r="L16" i="3"/>
  <c r="K16" i="3"/>
  <c r="G15" i="3"/>
  <c r="K27" i="1"/>
  <c r="F50" i="15" l="1"/>
  <c r="E50" i="15"/>
  <c r="J10" i="3"/>
  <c r="L10" i="3" s="1"/>
  <c r="L11" i="3"/>
  <c r="G11" i="3"/>
  <c r="K15" i="3"/>
  <c r="K11" i="3" l="1"/>
  <c r="G10" i="3"/>
  <c r="K10" i="3" s="1"/>
  <c r="G8" i="5"/>
  <c r="C7" i="5"/>
  <c r="G7" i="5" s="1"/>
  <c r="C6" i="5"/>
  <c r="G6" i="5"/>
</calcChain>
</file>

<file path=xl/sharedStrings.xml><?xml version="1.0" encoding="utf-8"?>
<sst xmlns="http://schemas.openxmlformats.org/spreadsheetml/2006/main" count="336" uniqueCount="160">
  <si>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</si>
  <si>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</si>
  <si>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</si>
  <si>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</si>
  <si>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</si>
  <si>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</si>
  <si>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</si>
  <si>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</si>
  <si>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</si>
  <si>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</si>
  <si>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</si>
  <si>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</si>
  <si>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</si>
  <si>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</si>
  <si>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</si>
  <si>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</si>
  <si>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</si>
  <si>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</si>
  <si>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</si>
  <si>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</si>
  <si>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</si>
  <si>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</si>
  <si>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</si>
  <si>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</si>
  <si>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</si>
  <si>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</si>
  <si>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</si>
  <si>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</si>
  <si>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</si>
  <si>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</si>
  <si>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</si>
  <si>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</si>
  <si>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</si>
  <si>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</si>
  <si>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</si>
  <si>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</si>
  <si>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</si>
  <si>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</si>
  <si>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</si>
  <si>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</si>
  <si>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</si>
  <si>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</si>
  <si>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</si>
  <si>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</si>
  <si>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</si>
  <si>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</si>
  <si>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</si>
  <si>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</si>
  <si>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</si>
  <si>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</si>
  <si>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</si>
  <si>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</si>
  <si>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</si>
  <si>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</si>
  <si>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</si>
  <si>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</si>
  <si>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</si>
  <si>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</si>
  <si>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</si>
  <si>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</si>
  <si>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</si>
  <si>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</si>
  <si>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</si>
  <si>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</si>
  <si>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</si>
  <si>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</si>
  <si>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</si>
  <si>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</si>
  <si>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</si>
  <si>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</si>
  <si>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</si>
  <si>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</si>
  <si>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</si>
  <si>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</si>
  <si>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</si>
  <si>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</si>
  <si>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</si>
  <si>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</si>
  <si>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</si>
  <si>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</si>
  <si>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</si>
  <si>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</si>
  <si>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</si>
  <si>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</si>
  <si>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</si>
  <si>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</si>
  <si>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</si>
  <si>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</si>
  <si>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</si>
  <si>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</si>
  <si>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</si>
  <si>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</si>
  <si>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</si>
  <si>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</si>
  <si>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</si>
  <si>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</si>
  <si>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</si>
  <si>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</si>
  <si>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</si>
  <si>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</si>
  <si>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</si>
  <si>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</si>
  <si>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</si>
  <si>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</si>
  <si>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</si>
  <si>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</si>
  <si>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</si>
  <si>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</si>
  <si>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</si>
  <si>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3237</t>
  </si>
  <si>
    <t>INTELEKTUALNE I OSOBNE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</si>
  <si>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</si>
  <si>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</si>
  <si>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</si>
  <si>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</si>
  <si>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</si>
  <si>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</si>
  <si>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</si>
  <si>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</si>
  <si>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</si>
  <si>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</si>
  <si>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</si>
  <si>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</si>
  <si>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</si>
  <si>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</si>
  <si>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</si>
  <si>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</si>
  <si>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</si>
  <si>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</si>
  <si>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</si>
  <si>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</si>
  <si>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</si>
  <si>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</si>
  <si>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</si>
  <si>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</si>
  <si>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</si>
  <si>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</si>
  <si>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</si>
  <si>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</si>
  <si>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</si>
  <si>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</si>
  <si>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</si>
  <si>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</si>
  <si>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</si>
  <si>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</si>
  <si>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</si>
  <si>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</si>
  <si>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</si>
  <si>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</si>
  <si>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</si>
  <si>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4948 VIROVITICA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</si>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</sst>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workbookViewId="0">
      <selection activeCell="J14" sqref="J1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542030.74</v>
      </c>
      <c r="H10" s="85">
        <v>1152756</v>
      </c>
      <c r="I10" s="85">
        <v>1152756</v>
      </c>
      <c r="J10" s="85">
        <v>637022.27999999991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542030.74</v>
      </c>
      <c r="H12" s="86">
        <f t="shared" ref="H12:I12" si="0">H10+H11</f>
        <v>1152756</v>
      </c>
      <c r="I12" s="86">
        <f t="shared" si="0"/>
        <v>1152756</v>
      </c>
      <c r="J12" s="86">
        <v>637022.28</v>
      </c>
      <c r="K12" s="87">
        <f>J12/G12*100</f>
        <v>117.52512043874117</v>
      </c>
      <c r="L12" s="87">
        <f>J12/I12*100</f>
        <v>55.260808011409182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539653.42000000004</v>
      </c>
      <c r="H13" s="85">
        <v>1148278</v>
      </c>
      <c r="I13" s="85">
        <v>1148278</v>
      </c>
      <c r="J13" s="85">
        <v>634644.96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2377.3200000000002</v>
      </c>
      <c r="H14" s="85">
        <v>4478</v>
      </c>
      <c r="I14" s="85">
        <v>4478</v>
      </c>
      <c r="J14" s="85">
        <v>2377.3200000000002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542030.74</v>
      </c>
      <c r="H15" s="86">
        <f t="shared" ref="H15:J15" si="1">H13+H14</f>
        <v>1152756</v>
      </c>
      <c r="I15" s="86">
        <f t="shared" si="1"/>
        <v>1152756</v>
      </c>
      <c r="J15" s="86">
        <f t="shared" si="1"/>
        <v>637022.27999999991</v>
      </c>
      <c r="K15" s="87">
        <f>J15/G15*100</f>
        <v>117.525120438741</v>
      </c>
      <c r="L15" s="87">
        <f>J15/I15*100</f>
        <v>55.260808011409203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3"/>
  <sheetViews>
    <sheetView zoomScale="90" zoomScaleNormal="90" workbookViewId="0">
      <selection activeCell="J10" sqref="J1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542030.74</v>
      </c>
      <c r="H10" s="64">
        <f>H11</f>
        <v>1152756</v>
      </c>
      <c r="I10" s="64">
        <f>I11</f>
        <v>1152756</v>
      </c>
      <c r="J10" s="64">
        <f>J11</f>
        <v>637022.27999999991</v>
      </c>
      <c r="K10" s="68">
        <f t="shared" ref="K10:K18" si="0">(J10*100)/G10</f>
        <v>117.52512043874115</v>
      </c>
      <c r="L10" s="68">
        <f t="shared" ref="L10:L18" si="1">(J10*100)/I10</f>
        <v>55.260808011409175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G12+G15</f>
        <v>542030.74</v>
      </c>
      <c r="H11" s="64">
        <f>H12+H15</f>
        <v>1152756</v>
      </c>
      <c r="I11" s="64">
        <f>I12+I15</f>
        <v>1152756</v>
      </c>
      <c r="J11" s="64">
        <f>J12+J15</f>
        <v>637022.27999999991</v>
      </c>
      <c r="K11" s="64">
        <f t="shared" si="0"/>
        <v>117.52512043874115</v>
      </c>
      <c r="L11" s="64">
        <f t="shared" si="1"/>
        <v>55.260808011409175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ref="G12:J13" si="2">G13</f>
        <v>0</v>
      </c>
      <c r="H12" s="64">
        <f t="shared" si="2"/>
        <v>133</v>
      </c>
      <c r="I12" s="64">
        <f t="shared" si="2"/>
        <v>133</v>
      </c>
      <c r="J12" s="64">
        <f t="shared" si="2"/>
        <v>0</v>
      </c>
      <c r="K12" s="64" t="e">
        <f t="shared" si="0"/>
        <v>#DIV/0!</v>
      </c>
      <c r="L12" s="64">
        <f t="shared" si="1"/>
        <v>0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 t="shared" si="2"/>
        <v>0</v>
      </c>
      <c r="H13" s="64">
        <f t="shared" si="2"/>
        <v>133</v>
      </c>
      <c r="I13" s="64">
        <f t="shared" si="2"/>
        <v>133</v>
      </c>
      <c r="J13" s="64">
        <f t="shared" si="2"/>
        <v>0</v>
      </c>
      <c r="K13" s="64" t="e">
        <f t="shared" si="0"/>
        <v>#DIV/0!</v>
      </c>
      <c r="L13" s="64">
        <f t="shared" si="1"/>
        <v>0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v>133</v>
      </c>
      <c r="I14" s="65">
        <v>133</v>
      </c>
      <c r="J14" s="65">
        <v>0</v>
      </c>
      <c r="K14" s="65" t="e">
        <f t="shared" si="0"/>
        <v>#DIV/0!</v>
      </c>
      <c r="L14" s="65">
        <f t="shared" si="1"/>
        <v>0</v>
      </c>
    </row>
    <row r="15" spans="2:12" x14ac:dyDescent="0.25">
      <c r="B15" s="64"/>
      <c r="C15" s="64" t="s">
        <v>58</v>
      </c>
      <c r="D15" s="64"/>
      <c r="E15" s="64"/>
      <c r="F15" s="64" t="s">
        <v>59</v>
      </c>
      <c r="G15" s="64">
        <f>G16</f>
        <v>542030.74</v>
      </c>
      <c r="H15" s="64">
        <f>H16</f>
        <v>1152623</v>
      </c>
      <c r="I15" s="64">
        <f>I16</f>
        <v>1152623</v>
      </c>
      <c r="J15" s="64">
        <f>J16</f>
        <v>637022.27999999991</v>
      </c>
      <c r="K15" s="64">
        <f t="shared" si="0"/>
        <v>117.52512043874115</v>
      </c>
      <c r="L15" s="64">
        <f t="shared" si="1"/>
        <v>55.267184500049012</v>
      </c>
    </row>
    <row r="16" spans="2:12" x14ac:dyDescent="0.25">
      <c r="B16" s="64"/>
      <c r="C16" s="64"/>
      <c r="D16" s="64" t="s">
        <v>60</v>
      </c>
      <c r="E16" s="64"/>
      <c r="F16" s="64" t="s">
        <v>61</v>
      </c>
      <c r="G16" s="64">
        <f>G17+G18</f>
        <v>542030.74</v>
      </c>
      <c r="H16" s="64">
        <f>H17+H18</f>
        <v>1152623</v>
      </c>
      <c r="I16" s="64">
        <f>I17+I18</f>
        <v>1152623</v>
      </c>
      <c r="J16" s="64">
        <f>J17+J18</f>
        <v>637022.27999999991</v>
      </c>
      <c r="K16" s="64">
        <f t="shared" si="0"/>
        <v>117.52512043874115</v>
      </c>
      <c r="L16" s="64">
        <f t="shared" si="1"/>
        <v>55.267184500049012</v>
      </c>
    </row>
    <row r="17" spans="2:12" x14ac:dyDescent="0.25">
      <c r="B17" s="65"/>
      <c r="C17" s="65"/>
      <c r="D17" s="65"/>
      <c r="E17" s="65" t="s">
        <v>62</v>
      </c>
      <c r="F17" s="65" t="s">
        <v>63</v>
      </c>
      <c r="G17" s="88">
        <v>539653.42000000004</v>
      </c>
      <c r="H17" s="65">
        <v>1148145</v>
      </c>
      <c r="I17" s="65">
        <v>1148145</v>
      </c>
      <c r="J17" s="85">
        <v>634644.96</v>
      </c>
      <c r="K17" s="65">
        <f t="shared" si="0"/>
        <v>117.60232335783213</v>
      </c>
      <c r="L17" s="65">
        <f t="shared" si="1"/>
        <v>55.275680336542855</v>
      </c>
    </row>
    <row r="18" spans="2:12" x14ac:dyDescent="0.25">
      <c r="B18" s="65"/>
      <c r="C18" s="65"/>
      <c r="D18" s="65"/>
      <c r="E18" s="65" t="s">
        <v>64</v>
      </c>
      <c r="F18" s="65" t="s">
        <v>65</v>
      </c>
      <c r="G18" s="84">
        <v>2377.3200000000002</v>
      </c>
      <c r="H18" s="65">
        <v>4478</v>
      </c>
      <c r="I18" s="65">
        <v>4478</v>
      </c>
      <c r="J18" s="85">
        <v>2377.3200000000002</v>
      </c>
      <c r="K18" s="65">
        <f t="shared" si="0"/>
        <v>100</v>
      </c>
      <c r="L18" s="65">
        <f t="shared" si="1"/>
        <v>53.088878963823142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6" t="s">
        <v>3</v>
      </c>
      <c r="C21" s="117"/>
      <c r="D21" s="117"/>
      <c r="E21" s="117"/>
      <c r="F21" s="118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19">
        <v>1</v>
      </c>
      <c r="C22" s="120"/>
      <c r="D22" s="120"/>
      <c r="E22" s="120"/>
      <c r="F22" s="121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4"/>
      <c r="C23" s="65"/>
      <c r="D23" s="66"/>
      <c r="E23" s="67"/>
      <c r="F23" s="8" t="s">
        <v>21</v>
      </c>
      <c r="G23" s="64">
        <f>G24+G59</f>
        <v>542030.74</v>
      </c>
      <c r="H23" s="64">
        <f>H24+H59</f>
        <v>1152756</v>
      </c>
      <c r="I23" s="64">
        <f>I24+I59</f>
        <v>1152756</v>
      </c>
      <c r="J23" s="64">
        <f>J24+J59</f>
        <v>637022.28</v>
      </c>
      <c r="K23" s="69">
        <f t="shared" ref="K23:K62" si="3">(J23*100)/G23</f>
        <v>117.52512043874117</v>
      </c>
      <c r="L23" s="69">
        <f t="shared" ref="L23:L62" si="4">(J23*100)/I23</f>
        <v>55.260808011409182</v>
      </c>
    </row>
    <row r="24" spans="2:12" x14ac:dyDescent="0.25">
      <c r="B24" s="64" t="s">
        <v>66</v>
      </c>
      <c r="C24" s="64"/>
      <c r="D24" s="64"/>
      <c r="E24" s="64"/>
      <c r="F24" s="64" t="s">
        <v>67</v>
      </c>
      <c r="G24" s="64">
        <f>G25+G33+G54</f>
        <v>539653.42000000004</v>
      </c>
      <c r="H24" s="64">
        <f>H25+H33+H54</f>
        <v>1148278</v>
      </c>
      <c r="I24" s="64">
        <f>I25+I33+I54</f>
        <v>1148278</v>
      </c>
      <c r="J24" s="64">
        <f>J25+J33+J54</f>
        <v>634644.96000000008</v>
      </c>
      <c r="K24" s="64">
        <f t="shared" si="3"/>
        <v>117.60232335783213</v>
      </c>
      <c r="L24" s="64">
        <f t="shared" si="4"/>
        <v>55.269277997140065</v>
      </c>
    </row>
    <row r="25" spans="2:12" x14ac:dyDescent="0.25">
      <c r="B25" s="64"/>
      <c r="C25" s="64" t="s">
        <v>68</v>
      </c>
      <c r="D25" s="64"/>
      <c r="E25" s="64"/>
      <c r="F25" s="64" t="s">
        <v>69</v>
      </c>
      <c r="G25" s="64">
        <f>G26+G29+G31</f>
        <v>438363.33</v>
      </c>
      <c r="H25" s="64">
        <f>H26+H29+H31</f>
        <v>966200</v>
      </c>
      <c r="I25" s="64">
        <f>I26+I29+I31</f>
        <v>966200</v>
      </c>
      <c r="J25" s="64">
        <f>J26+J29+J31</f>
        <v>518941.54000000004</v>
      </c>
      <c r="K25" s="64">
        <f t="shared" si="3"/>
        <v>118.38160368021659</v>
      </c>
      <c r="L25" s="64">
        <f t="shared" si="4"/>
        <v>53.709536327882425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G27+G28</f>
        <v>367264.7</v>
      </c>
      <c r="H26" s="64">
        <f>H27+H28</f>
        <v>817200</v>
      </c>
      <c r="I26" s="64">
        <f>I27+I28</f>
        <v>817200</v>
      </c>
      <c r="J26" s="64">
        <f>J27+J28</f>
        <v>433694.46</v>
      </c>
      <c r="K26" s="64">
        <f t="shared" si="3"/>
        <v>118.08770622387613</v>
      </c>
      <c r="L26" s="64">
        <f t="shared" si="4"/>
        <v>53.070785609397944</v>
      </c>
    </row>
    <row r="27" spans="2:12" x14ac:dyDescent="0.25">
      <c r="B27" s="65"/>
      <c r="C27" s="65"/>
      <c r="D27" s="65"/>
      <c r="E27" s="65" t="s">
        <v>72</v>
      </c>
      <c r="F27" s="65" t="s">
        <v>73</v>
      </c>
      <c r="G27" s="65">
        <v>365912.57</v>
      </c>
      <c r="H27" s="65">
        <v>810000</v>
      </c>
      <c r="I27" s="65">
        <v>810000</v>
      </c>
      <c r="J27" s="65">
        <v>430419.20000000001</v>
      </c>
      <c r="K27" s="65">
        <f t="shared" si="3"/>
        <v>117.62897350041841</v>
      </c>
      <c r="L27" s="65">
        <f t="shared" si="4"/>
        <v>53.138172839506176</v>
      </c>
    </row>
    <row r="28" spans="2:12" x14ac:dyDescent="0.25">
      <c r="B28" s="65"/>
      <c r="C28" s="65"/>
      <c r="D28" s="65"/>
      <c r="E28" s="65" t="s">
        <v>74</v>
      </c>
      <c r="F28" s="65" t="s">
        <v>75</v>
      </c>
      <c r="G28" s="65">
        <v>1352.13</v>
      </c>
      <c r="H28" s="65">
        <v>7200</v>
      </c>
      <c r="I28" s="65">
        <v>7200</v>
      </c>
      <c r="J28" s="65">
        <v>3275.26</v>
      </c>
      <c r="K28" s="65">
        <f t="shared" si="3"/>
        <v>242.22966726572147</v>
      </c>
      <c r="L28" s="65">
        <f t="shared" si="4"/>
        <v>45.48972222222222</v>
      </c>
    </row>
    <row r="29" spans="2:12" x14ac:dyDescent="0.25">
      <c r="B29" s="64"/>
      <c r="C29" s="64"/>
      <c r="D29" s="64" t="s">
        <v>76</v>
      </c>
      <c r="E29" s="64"/>
      <c r="F29" s="64" t="s">
        <v>77</v>
      </c>
      <c r="G29" s="64">
        <f>G30</f>
        <v>10500</v>
      </c>
      <c r="H29" s="64">
        <f>H30</f>
        <v>16000</v>
      </c>
      <c r="I29" s="64">
        <f>I30</f>
        <v>16000</v>
      </c>
      <c r="J29" s="64">
        <f>J30</f>
        <v>13687.51</v>
      </c>
      <c r="K29" s="64">
        <f t="shared" si="3"/>
        <v>130.3572380952381</v>
      </c>
      <c r="L29" s="64">
        <f t="shared" si="4"/>
        <v>85.546937499999999</v>
      </c>
    </row>
    <row r="30" spans="2:12" x14ac:dyDescent="0.25">
      <c r="B30" s="65"/>
      <c r="C30" s="65"/>
      <c r="D30" s="65"/>
      <c r="E30" s="65" t="s">
        <v>78</v>
      </c>
      <c r="F30" s="65" t="s">
        <v>77</v>
      </c>
      <c r="G30" s="65">
        <v>10500</v>
      </c>
      <c r="H30" s="65">
        <v>16000</v>
      </c>
      <c r="I30" s="65">
        <v>16000</v>
      </c>
      <c r="J30" s="65">
        <v>13687.51</v>
      </c>
      <c r="K30" s="65">
        <f t="shared" si="3"/>
        <v>130.3572380952381</v>
      </c>
      <c r="L30" s="65">
        <f t="shared" si="4"/>
        <v>85.546937499999999</v>
      </c>
    </row>
    <row r="31" spans="2:12" x14ac:dyDescent="0.25">
      <c r="B31" s="64"/>
      <c r="C31" s="64"/>
      <c r="D31" s="64" t="s">
        <v>79</v>
      </c>
      <c r="E31" s="64"/>
      <c r="F31" s="64" t="s">
        <v>80</v>
      </c>
      <c r="G31" s="64">
        <f>G32</f>
        <v>60598.63</v>
      </c>
      <c r="H31" s="64">
        <f>H32</f>
        <v>133000</v>
      </c>
      <c r="I31" s="64">
        <f>I32</f>
        <v>133000</v>
      </c>
      <c r="J31" s="64">
        <f>J32</f>
        <v>71559.570000000007</v>
      </c>
      <c r="K31" s="64">
        <f t="shared" si="3"/>
        <v>118.08776865087545</v>
      </c>
      <c r="L31" s="64">
        <f t="shared" si="4"/>
        <v>53.804187969924811</v>
      </c>
    </row>
    <row r="32" spans="2:12" x14ac:dyDescent="0.25">
      <c r="B32" s="65"/>
      <c r="C32" s="65"/>
      <c r="D32" s="65"/>
      <c r="E32" s="65" t="s">
        <v>81</v>
      </c>
      <c r="F32" s="65" t="s">
        <v>82</v>
      </c>
      <c r="G32" s="65">
        <v>60598.63</v>
      </c>
      <c r="H32" s="65">
        <v>133000</v>
      </c>
      <c r="I32" s="65">
        <v>133000</v>
      </c>
      <c r="J32" s="65">
        <v>71559.570000000007</v>
      </c>
      <c r="K32" s="65">
        <f t="shared" si="3"/>
        <v>118.08776865087545</v>
      </c>
      <c r="L32" s="65">
        <f t="shared" si="4"/>
        <v>53.804187969924811</v>
      </c>
    </row>
    <row r="33" spans="2:12" x14ac:dyDescent="0.25">
      <c r="B33" s="64"/>
      <c r="C33" s="64" t="s">
        <v>83</v>
      </c>
      <c r="D33" s="64"/>
      <c r="E33" s="64"/>
      <c r="F33" s="64" t="s">
        <v>84</v>
      </c>
      <c r="G33" s="64">
        <f>G34+G37+G41+G47+G49</f>
        <v>101050.09</v>
      </c>
      <c r="H33" s="64">
        <f>H34+H37+H41+H47+H49</f>
        <v>180566</v>
      </c>
      <c r="I33" s="64">
        <f>I34+I37+I41+I47+I49</f>
        <v>180566</v>
      </c>
      <c r="J33" s="64">
        <f>J34+J37+J41+J47+J49</f>
        <v>115396.42</v>
      </c>
      <c r="K33" s="64">
        <f t="shared" si="3"/>
        <v>114.19724613802917</v>
      </c>
      <c r="L33" s="64">
        <f t="shared" si="4"/>
        <v>63.908166542981512</v>
      </c>
    </row>
    <row r="34" spans="2:12" x14ac:dyDescent="0.25">
      <c r="B34" s="64"/>
      <c r="C34" s="64"/>
      <c r="D34" s="64" t="s">
        <v>85</v>
      </c>
      <c r="E34" s="64"/>
      <c r="F34" s="64" t="s">
        <v>86</v>
      </c>
      <c r="G34" s="64">
        <f>G35+G36</f>
        <v>15953.09</v>
      </c>
      <c r="H34" s="64">
        <f>H35+H36</f>
        <v>43000</v>
      </c>
      <c r="I34" s="64">
        <f>I35+I36</f>
        <v>43000</v>
      </c>
      <c r="J34" s="64">
        <f>J35+J36</f>
        <v>20047.419999999998</v>
      </c>
      <c r="K34" s="64">
        <f t="shared" si="3"/>
        <v>125.66480851045158</v>
      </c>
      <c r="L34" s="64">
        <f t="shared" si="4"/>
        <v>46.621906976744185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1249</v>
      </c>
      <c r="H35" s="65">
        <v>5000</v>
      </c>
      <c r="I35" s="65">
        <v>5000</v>
      </c>
      <c r="J35" s="65">
        <v>5755</v>
      </c>
      <c r="K35" s="65">
        <f t="shared" si="3"/>
        <v>460.76861489191356</v>
      </c>
      <c r="L35" s="65">
        <f t="shared" si="4"/>
        <v>115.1</v>
      </c>
    </row>
    <row r="36" spans="2:12" x14ac:dyDescent="0.25">
      <c r="B36" s="65"/>
      <c r="C36" s="65"/>
      <c r="D36" s="65"/>
      <c r="E36" s="65" t="s">
        <v>89</v>
      </c>
      <c r="F36" s="65" t="s">
        <v>90</v>
      </c>
      <c r="G36" s="65">
        <v>14704.09</v>
      </c>
      <c r="H36" s="65">
        <v>38000</v>
      </c>
      <c r="I36" s="65">
        <v>38000</v>
      </c>
      <c r="J36" s="65">
        <v>14292.42</v>
      </c>
      <c r="K36" s="65">
        <f t="shared" si="3"/>
        <v>97.200302772901964</v>
      </c>
      <c r="L36" s="65">
        <f t="shared" si="4"/>
        <v>37.611631578947367</v>
      </c>
    </row>
    <row r="37" spans="2:12" x14ac:dyDescent="0.25">
      <c r="B37" s="64"/>
      <c r="C37" s="64"/>
      <c r="D37" s="64" t="s">
        <v>91</v>
      </c>
      <c r="E37" s="64"/>
      <c r="F37" s="64" t="s">
        <v>92</v>
      </c>
      <c r="G37" s="64">
        <f>G38+G39+G40</f>
        <v>19700</v>
      </c>
      <c r="H37" s="64">
        <f>H38+H39+H40</f>
        <v>38133</v>
      </c>
      <c r="I37" s="64">
        <f>I38+I39+I40</f>
        <v>38133</v>
      </c>
      <c r="J37" s="64">
        <f>J38+J39+J40</f>
        <v>18460</v>
      </c>
      <c r="K37" s="64">
        <f t="shared" si="3"/>
        <v>93.705583756345177</v>
      </c>
      <c r="L37" s="64">
        <f t="shared" si="4"/>
        <v>48.409514069178925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8500</v>
      </c>
      <c r="H38" s="65">
        <v>16133</v>
      </c>
      <c r="I38" s="65">
        <v>16133</v>
      </c>
      <c r="J38" s="65">
        <v>7440</v>
      </c>
      <c r="K38" s="65">
        <f t="shared" si="3"/>
        <v>87.529411764705884</v>
      </c>
      <c r="L38" s="65">
        <f t="shared" si="4"/>
        <v>46.116655302795515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11200</v>
      </c>
      <c r="H39" s="65">
        <v>21000</v>
      </c>
      <c r="I39" s="65">
        <v>21000</v>
      </c>
      <c r="J39" s="65">
        <v>11020</v>
      </c>
      <c r="K39" s="65">
        <f t="shared" si="3"/>
        <v>98.392857142857139</v>
      </c>
      <c r="L39" s="65">
        <f t="shared" si="4"/>
        <v>52.476190476190474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0</v>
      </c>
      <c r="H40" s="65">
        <v>1000</v>
      </c>
      <c r="I40" s="65">
        <v>1000</v>
      </c>
      <c r="J40" s="65">
        <v>0</v>
      </c>
      <c r="K40" s="65" t="e">
        <f t="shared" si="3"/>
        <v>#DIV/0!</v>
      </c>
      <c r="L40" s="65">
        <f t="shared" si="4"/>
        <v>0</v>
      </c>
    </row>
    <row r="41" spans="2:12" x14ac:dyDescent="0.25">
      <c r="B41" s="64"/>
      <c r="C41" s="64"/>
      <c r="D41" s="64" t="s">
        <v>99</v>
      </c>
      <c r="E41" s="64"/>
      <c r="F41" s="64" t="s">
        <v>100</v>
      </c>
      <c r="G41" s="64">
        <f>G42+G43+G44+G45+G46</f>
        <v>64600</v>
      </c>
      <c r="H41" s="64">
        <f>H42+H43+H44+H45+H46</f>
        <v>95772</v>
      </c>
      <c r="I41" s="64">
        <f>I42+I43+I44+I45+I46</f>
        <v>95772</v>
      </c>
      <c r="J41" s="64">
        <f>J42+J43+J44+J45+J46</f>
        <v>76709</v>
      </c>
      <c r="K41" s="64">
        <f t="shared" si="3"/>
        <v>118.74458204334366</v>
      </c>
      <c r="L41" s="64">
        <f t="shared" si="4"/>
        <v>80.095434991437997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10100</v>
      </c>
      <c r="H42" s="65">
        <v>18000</v>
      </c>
      <c r="I42" s="65">
        <v>18000</v>
      </c>
      <c r="J42" s="65">
        <v>7903</v>
      </c>
      <c r="K42" s="65">
        <f t="shared" si="3"/>
        <v>78.247524752475243</v>
      </c>
      <c r="L42" s="65">
        <f t="shared" si="4"/>
        <v>43.905555555555559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3000</v>
      </c>
      <c r="H43" s="65">
        <v>5000</v>
      </c>
      <c r="I43" s="65">
        <v>5000</v>
      </c>
      <c r="J43" s="65">
        <v>3255</v>
      </c>
      <c r="K43" s="65">
        <f t="shared" si="3"/>
        <v>108.5</v>
      </c>
      <c r="L43" s="65">
        <f t="shared" si="4"/>
        <v>65.099999999999994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0</v>
      </c>
      <c r="H44" s="65">
        <v>2000</v>
      </c>
      <c r="I44" s="65">
        <v>2000</v>
      </c>
      <c r="J44" s="65">
        <v>110</v>
      </c>
      <c r="K44" s="65" t="e">
        <f t="shared" si="3"/>
        <v>#DIV/0!</v>
      </c>
      <c r="L44" s="65">
        <f t="shared" si="4"/>
        <v>5.5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4000</v>
      </c>
      <c r="H45" s="65">
        <v>8000</v>
      </c>
      <c r="I45" s="65">
        <v>8000</v>
      </c>
      <c r="J45" s="65">
        <v>1417</v>
      </c>
      <c r="K45" s="65">
        <f t="shared" si="3"/>
        <v>35.424999999999997</v>
      </c>
      <c r="L45" s="65">
        <f t="shared" si="4"/>
        <v>17.712499999999999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47500</v>
      </c>
      <c r="H46" s="65">
        <v>62772</v>
      </c>
      <c r="I46" s="65">
        <v>62772</v>
      </c>
      <c r="J46" s="65">
        <v>64024</v>
      </c>
      <c r="K46" s="65">
        <f t="shared" si="3"/>
        <v>134.78736842105263</v>
      </c>
      <c r="L46" s="65">
        <f t="shared" si="4"/>
        <v>101.99451984961448</v>
      </c>
    </row>
    <row r="47" spans="2:12" x14ac:dyDescent="0.25">
      <c r="B47" s="64"/>
      <c r="C47" s="64"/>
      <c r="D47" s="64" t="s">
        <v>111</v>
      </c>
      <c r="E47" s="64"/>
      <c r="F47" s="64" t="s">
        <v>112</v>
      </c>
      <c r="G47" s="64">
        <f>G48</f>
        <v>0</v>
      </c>
      <c r="H47" s="64">
        <f>H48</f>
        <v>200</v>
      </c>
      <c r="I47" s="64">
        <f>I48</f>
        <v>200</v>
      </c>
      <c r="J47" s="64">
        <f>J48</f>
        <v>0</v>
      </c>
      <c r="K47" s="64" t="e">
        <f t="shared" si="3"/>
        <v>#DIV/0!</v>
      </c>
      <c r="L47" s="64">
        <f t="shared" si="4"/>
        <v>0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0</v>
      </c>
      <c r="H48" s="65">
        <v>200</v>
      </c>
      <c r="I48" s="65">
        <v>200</v>
      </c>
      <c r="J48" s="65">
        <v>0</v>
      </c>
      <c r="K48" s="65" t="e">
        <f t="shared" si="3"/>
        <v>#DIV/0!</v>
      </c>
      <c r="L48" s="65">
        <f t="shared" si="4"/>
        <v>0</v>
      </c>
    </row>
    <row r="49" spans="2:12" x14ac:dyDescent="0.25">
      <c r="B49" s="64"/>
      <c r="C49" s="64"/>
      <c r="D49" s="64" t="s">
        <v>115</v>
      </c>
      <c r="E49" s="64"/>
      <c r="F49" s="64" t="s">
        <v>116</v>
      </c>
      <c r="G49" s="64">
        <f>G50+G51+G52+G53</f>
        <v>797</v>
      </c>
      <c r="H49" s="64">
        <f>H50+H51+H52+H53</f>
        <v>3461</v>
      </c>
      <c r="I49" s="64">
        <f>I50+I51+I52+I53</f>
        <v>3461</v>
      </c>
      <c r="J49" s="64">
        <f>J50+J51+J52+J53</f>
        <v>180</v>
      </c>
      <c r="K49" s="64">
        <f t="shared" si="3"/>
        <v>22.584692597239648</v>
      </c>
      <c r="L49" s="64">
        <f t="shared" si="4"/>
        <v>5.2008090147356256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664</v>
      </c>
      <c r="H50" s="65">
        <v>664</v>
      </c>
      <c r="I50" s="65">
        <v>664</v>
      </c>
      <c r="J50" s="65">
        <v>0</v>
      </c>
      <c r="K50" s="65">
        <f t="shared" si="3"/>
        <v>0</v>
      </c>
      <c r="L50" s="65">
        <f t="shared" si="4"/>
        <v>0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133</v>
      </c>
      <c r="H51" s="65">
        <v>133</v>
      </c>
      <c r="I51" s="65">
        <v>133</v>
      </c>
      <c r="J51" s="65">
        <v>0</v>
      </c>
      <c r="K51" s="65">
        <f t="shared" si="3"/>
        <v>0</v>
      </c>
      <c r="L51" s="65">
        <f t="shared" si="4"/>
        <v>0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0</v>
      </c>
      <c r="H52" s="65">
        <v>2000</v>
      </c>
      <c r="I52" s="65">
        <v>2000</v>
      </c>
      <c r="J52" s="65">
        <v>0</v>
      </c>
      <c r="K52" s="65" t="e">
        <f t="shared" si="3"/>
        <v>#DIV/0!</v>
      </c>
      <c r="L52" s="65">
        <f t="shared" si="4"/>
        <v>0</v>
      </c>
    </row>
    <row r="53" spans="2:12" x14ac:dyDescent="0.25">
      <c r="B53" s="65"/>
      <c r="C53" s="65"/>
      <c r="D53" s="65"/>
      <c r="E53" s="65" t="s">
        <v>123</v>
      </c>
      <c r="F53" s="65" t="s">
        <v>116</v>
      </c>
      <c r="G53" s="65">
        <v>0</v>
      </c>
      <c r="H53" s="65">
        <v>664</v>
      </c>
      <c r="I53" s="65">
        <v>664</v>
      </c>
      <c r="J53" s="65">
        <v>180</v>
      </c>
      <c r="K53" s="65" t="e">
        <f t="shared" si="3"/>
        <v>#DIV/0!</v>
      </c>
      <c r="L53" s="65">
        <f t="shared" si="4"/>
        <v>27.108433734939759</v>
      </c>
    </row>
    <row r="54" spans="2:12" x14ac:dyDescent="0.25">
      <c r="B54" s="64"/>
      <c r="C54" s="64" t="s">
        <v>124</v>
      </c>
      <c r="D54" s="64"/>
      <c r="E54" s="64"/>
      <c r="F54" s="64" t="s">
        <v>125</v>
      </c>
      <c r="G54" s="64">
        <f>G55+G57</f>
        <v>240</v>
      </c>
      <c r="H54" s="64">
        <f>H55+H57</f>
        <v>1512</v>
      </c>
      <c r="I54" s="64">
        <f>I55+I57</f>
        <v>1512</v>
      </c>
      <c r="J54" s="64">
        <f>J55+J57</f>
        <v>307</v>
      </c>
      <c r="K54" s="64">
        <f t="shared" si="3"/>
        <v>127.91666666666667</v>
      </c>
      <c r="L54" s="64">
        <f t="shared" si="4"/>
        <v>20.304232804232804</v>
      </c>
    </row>
    <row r="55" spans="2:12" x14ac:dyDescent="0.25">
      <c r="B55" s="64"/>
      <c r="C55" s="64"/>
      <c r="D55" s="64" t="s">
        <v>126</v>
      </c>
      <c r="E55" s="64"/>
      <c r="F55" s="64" t="s">
        <v>127</v>
      </c>
      <c r="G55" s="64">
        <f>G56</f>
        <v>0</v>
      </c>
      <c r="H55" s="64">
        <f>H56</f>
        <v>1114</v>
      </c>
      <c r="I55" s="64">
        <f>I56</f>
        <v>1114</v>
      </c>
      <c r="J55" s="64">
        <f>J56</f>
        <v>0</v>
      </c>
      <c r="K55" s="64" t="e">
        <f t="shared" si="3"/>
        <v>#DIV/0!</v>
      </c>
      <c r="L55" s="64">
        <f t="shared" si="4"/>
        <v>0</v>
      </c>
    </row>
    <row r="56" spans="2:12" x14ac:dyDescent="0.25">
      <c r="B56" s="65"/>
      <c r="C56" s="65"/>
      <c r="D56" s="65"/>
      <c r="E56" s="65" t="s">
        <v>128</v>
      </c>
      <c r="F56" s="65" t="s">
        <v>129</v>
      </c>
      <c r="G56" s="65">
        <v>0</v>
      </c>
      <c r="H56" s="65">
        <v>1114</v>
      </c>
      <c r="I56" s="65">
        <v>1114</v>
      </c>
      <c r="J56" s="65">
        <v>0</v>
      </c>
      <c r="K56" s="65" t="e">
        <f t="shared" si="3"/>
        <v>#DIV/0!</v>
      </c>
      <c r="L56" s="65">
        <f t="shared" si="4"/>
        <v>0</v>
      </c>
    </row>
    <row r="57" spans="2:12" x14ac:dyDescent="0.25">
      <c r="B57" s="64"/>
      <c r="C57" s="64"/>
      <c r="D57" s="64" t="s">
        <v>130</v>
      </c>
      <c r="E57" s="64"/>
      <c r="F57" s="64" t="s">
        <v>131</v>
      </c>
      <c r="G57" s="64">
        <f>G58</f>
        <v>240</v>
      </c>
      <c r="H57" s="64">
        <f>H58</f>
        <v>398</v>
      </c>
      <c r="I57" s="64">
        <f>I58</f>
        <v>398</v>
      </c>
      <c r="J57" s="64">
        <f>J58</f>
        <v>307</v>
      </c>
      <c r="K57" s="64">
        <f t="shared" si="3"/>
        <v>127.91666666666667</v>
      </c>
      <c r="L57" s="64">
        <f t="shared" si="4"/>
        <v>77.1356783919598</v>
      </c>
    </row>
    <row r="58" spans="2:12" x14ac:dyDescent="0.25">
      <c r="B58" s="65"/>
      <c r="C58" s="65"/>
      <c r="D58" s="65"/>
      <c r="E58" s="65" t="s">
        <v>132</v>
      </c>
      <c r="F58" s="65" t="s">
        <v>133</v>
      </c>
      <c r="G58" s="65">
        <v>240</v>
      </c>
      <c r="H58" s="65">
        <v>398</v>
      </c>
      <c r="I58" s="65">
        <v>398</v>
      </c>
      <c r="J58" s="65">
        <v>307</v>
      </c>
      <c r="K58" s="65">
        <f t="shared" si="3"/>
        <v>127.91666666666667</v>
      </c>
      <c r="L58" s="65">
        <f t="shared" si="4"/>
        <v>77.1356783919598</v>
      </c>
    </row>
    <row r="59" spans="2:12" x14ac:dyDescent="0.25">
      <c r="B59" s="64" t="s">
        <v>134</v>
      </c>
      <c r="C59" s="64"/>
      <c r="D59" s="64"/>
      <c r="E59" s="64"/>
      <c r="F59" s="64" t="s">
        <v>135</v>
      </c>
      <c r="G59" s="64">
        <f t="shared" ref="G59:J61" si="5">G60</f>
        <v>2377.3200000000002</v>
      </c>
      <c r="H59" s="64">
        <f t="shared" si="5"/>
        <v>4478</v>
      </c>
      <c r="I59" s="64">
        <f t="shared" si="5"/>
        <v>4478</v>
      </c>
      <c r="J59" s="64">
        <f t="shared" si="5"/>
        <v>2377.3200000000002</v>
      </c>
      <c r="K59" s="64">
        <f t="shared" si="3"/>
        <v>100</v>
      </c>
      <c r="L59" s="64">
        <f t="shared" si="4"/>
        <v>53.088878963823134</v>
      </c>
    </row>
    <row r="60" spans="2:12" x14ac:dyDescent="0.25">
      <c r="B60" s="64"/>
      <c r="C60" s="64" t="s">
        <v>136</v>
      </c>
      <c r="D60" s="64"/>
      <c r="E60" s="64"/>
      <c r="F60" s="64" t="s">
        <v>137</v>
      </c>
      <c r="G60" s="64">
        <f t="shared" si="5"/>
        <v>2377.3200000000002</v>
      </c>
      <c r="H60" s="64">
        <f t="shared" si="5"/>
        <v>4478</v>
      </c>
      <c r="I60" s="64">
        <f t="shared" si="5"/>
        <v>4478</v>
      </c>
      <c r="J60" s="64">
        <f t="shared" si="5"/>
        <v>2377.3200000000002</v>
      </c>
      <c r="K60" s="64">
        <f t="shared" si="3"/>
        <v>100</v>
      </c>
      <c r="L60" s="64">
        <f t="shared" si="4"/>
        <v>53.088878963823134</v>
      </c>
    </row>
    <row r="61" spans="2:12" x14ac:dyDescent="0.25">
      <c r="B61" s="64"/>
      <c r="C61" s="64"/>
      <c r="D61" s="64" t="s">
        <v>138</v>
      </c>
      <c r="E61" s="64"/>
      <c r="F61" s="64" t="s">
        <v>139</v>
      </c>
      <c r="G61" s="64">
        <f t="shared" si="5"/>
        <v>2377.3200000000002</v>
      </c>
      <c r="H61" s="64">
        <f t="shared" si="5"/>
        <v>4478</v>
      </c>
      <c r="I61" s="64">
        <f t="shared" si="5"/>
        <v>4478</v>
      </c>
      <c r="J61" s="64">
        <f t="shared" si="5"/>
        <v>2377.3200000000002</v>
      </c>
      <c r="K61" s="64">
        <f t="shared" si="3"/>
        <v>100</v>
      </c>
      <c r="L61" s="64">
        <f t="shared" si="4"/>
        <v>53.088878963823134</v>
      </c>
    </row>
    <row r="62" spans="2:12" x14ac:dyDescent="0.25">
      <c r="B62" s="65"/>
      <c r="C62" s="65"/>
      <c r="D62" s="65"/>
      <c r="E62" s="65" t="s">
        <v>140</v>
      </c>
      <c r="F62" s="65" t="s">
        <v>141</v>
      </c>
      <c r="G62" s="65">
        <v>2377.3200000000002</v>
      </c>
      <c r="H62" s="65">
        <v>4478</v>
      </c>
      <c r="I62" s="65">
        <v>4478</v>
      </c>
      <c r="J62" s="65">
        <v>2377.3200000000002</v>
      </c>
      <c r="K62" s="65">
        <f t="shared" si="3"/>
        <v>100</v>
      </c>
      <c r="L62" s="65">
        <f t="shared" si="4"/>
        <v>53.088878963823134</v>
      </c>
    </row>
    <row r="63" spans="2:12" x14ac:dyDescent="0.25">
      <c r="B63" s="64"/>
      <c r="C63" s="65"/>
      <c r="D63" s="66"/>
      <c r="E63" s="67"/>
      <c r="F63" s="8"/>
      <c r="G63" s="64"/>
      <c r="H63" s="64"/>
      <c r="I63" s="64"/>
      <c r="J63" s="64"/>
      <c r="K63" s="69"/>
      <c r="L63" s="69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5"/>
  <sheetViews>
    <sheetView workbookViewId="0">
      <selection activeCell="F9" sqref="F9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>C7+C9</f>
        <v>542030.74</v>
      </c>
      <c r="D6" s="70">
        <f>D7+D9</f>
        <v>1152756</v>
      </c>
      <c r="E6" s="70">
        <f>E7+E9</f>
        <v>1152756</v>
      </c>
      <c r="F6" s="70">
        <f>F7+F9</f>
        <v>637022.28</v>
      </c>
      <c r="G6" s="71">
        <f t="shared" ref="G6:G15" si="0">(F6*100)/C6</f>
        <v>117.52512043874117</v>
      </c>
      <c r="H6" s="71">
        <f t="shared" ref="H6:H15" si="1">(F6*100)/E6</f>
        <v>55.260808011409182</v>
      </c>
    </row>
    <row r="7" spans="1:8" x14ac:dyDescent="0.25">
      <c r="A7"/>
      <c r="B7" s="8" t="s">
        <v>142</v>
      </c>
      <c r="C7" s="70">
        <f>C8</f>
        <v>542030.74</v>
      </c>
      <c r="D7" s="70">
        <f>D8</f>
        <v>1152623</v>
      </c>
      <c r="E7" s="70">
        <f>E8</f>
        <v>1152623</v>
      </c>
      <c r="F7" s="70">
        <f>F8</f>
        <v>637022.28</v>
      </c>
      <c r="G7" s="71">
        <f t="shared" si="0"/>
        <v>117.52512043874117</v>
      </c>
      <c r="H7" s="71">
        <f t="shared" si="1"/>
        <v>55.267184500049019</v>
      </c>
    </row>
    <row r="8" spans="1:8" x14ac:dyDescent="0.25">
      <c r="A8"/>
      <c r="B8" s="16" t="s">
        <v>143</v>
      </c>
      <c r="C8" s="86">
        <v>542030.74</v>
      </c>
      <c r="D8" s="72">
        <v>1152623</v>
      </c>
      <c r="E8" s="72">
        <v>1152623</v>
      </c>
      <c r="F8" s="73">
        <v>637022.28</v>
      </c>
      <c r="G8" s="69">
        <f t="shared" si="0"/>
        <v>117.52512043874117</v>
      </c>
      <c r="H8" s="69">
        <f t="shared" si="1"/>
        <v>55.267184500049019</v>
      </c>
    </row>
    <row r="9" spans="1:8" x14ac:dyDescent="0.25">
      <c r="A9"/>
      <c r="B9" s="8" t="s">
        <v>144</v>
      </c>
      <c r="C9" s="70">
        <f>C10</f>
        <v>0</v>
      </c>
      <c r="D9" s="70">
        <f>D10</f>
        <v>133</v>
      </c>
      <c r="E9" s="70">
        <f>E10</f>
        <v>133</v>
      </c>
      <c r="F9" s="70">
        <f>F10</f>
        <v>0</v>
      </c>
      <c r="G9" s="71" t="e">
        <f t="shared" si="0"/>
        <v>#DIV/0!</v>
      </c>
      <c r="H9" s="71">
        <f t="shared" si="1"/>
        <v>0</v>
      </c>
    </row>
    <row r="10" spans="1:8" x14ac:dyDescent="0.25">
      <c r="A10"/>
      <c r="B10" s="16" t="s">
        <v>145</v>
      </c>
      <c r="C10" s="72">
        <v>0</v>
      </c>
      <c r="D10" s="72">
        <v>133</v>
      </c>
      <c r="E10" s="72">
        <v>133</v>
      </c>
      <c r="F10" s="73">
        <v>0</v>
      </c>
      <c r="G10" s="69" t="e">
        <f t="shared" si="0"/>
        <v>#DIV/0!</v>
      </c>
      <c r="H10" s="69">
        <f t="shared" si="1"/>
        <v>0</v>
      </c>
    </row>
    <row r="11" spans="1:8" x14ac:dyDescent="0.25">
      <c r="B11" s="8" t="s">
        <v>32</v>
      </c>
      <c r="C11" s="74">
        <f>C12+C14</f>
        <v>542030.74</v>
      </c>
      <c r="D11" s="74">
        <f>D12+D14</f>
        <v>1152756</v>
      </c>
      <c r="E11" s="74">
        <f>E12+E14</f>
        <v>1152756</v>
      </c>
      <c r="F11" s="74">
        <f>F12+F14</f>
        <v>637022.28</v>
      </c>
      <c r="G11" s="71">
        <f t="shared" si="0"/>
        <v>117.52512043874117</v>
      </c>
      <c r="H11" s="71">
        <f t="shared" si="1"/>
        <v>55.260808011409182</v>
      </c>
    </row>
    <row r="12" spans="1:8" x14ac:dyDescent="0.25">
      <c r="A12"/>
      <c r="B12" s="8" t="s">
        <v>142</v>
      </c>
      <c r="C12" s="74">
        <f>C13</f>
        <v>542030.74</v>
      </c>
      <c r="D12" s="74">
        <f>D13</f>
        <v>1152623</v>
      </c>
      <c r="E12" s="74">
        <f>E13</f>
        <v>1152623</v>
      </c>
      <c r="F12" s="74">
        <f>F13</f>
        <v>637022.28</v>
      </c>
      <c r="G12" s="71">
        <f t="shared" si="0"/>
        <v>117.52512043874117</v>
      </c>
      <c r="H12" s="71">
        <f t="shared" si="1"/>
        <v>55.267184500049019</v>
      </c>
    </row>
    <row r="13" spans="1:8" x14ac:dyDescent="0.25">
      <c r="A13"/>
      <c r="B13" s="16" t="s">
        <v>143</v>
      </c>
      <c r="C13" s="72">
        <v>542030.74</v>
      </c>
      <c r="D13" s="72">
        <v>1152623</v>
      </c>
      <c r="E13" s="75">
        <v>1152623</v>
      </c>
      <c r="F13" s="73">
        <v>637022.28</v>
      </c>
      <c r="G13" s="69">
        <f t="shared" si="0"/>
        <v>117.52512043874117</v>
      </c>
      <c r="H13" s="69">
        <f t="shared" si="1"/>
        <v>55.267184500049019</v>
      </c>
    </row>
    <row r="14" spans="1:8" x14ac:dyDescent="0.25">
      <c r="A14"/>
      <c r="B14" s="8" t="s">
        <v>144</v>
      </c>
      <c r="C14" s="74">
        <f>C15</f>
        <v>0</v>
      </c>
      <c r="D14" s="74">
        <f>D15</f>
        <v>133</v>
      </c>
      <c r="E14" s="74">
        <f>E15</f>
        <v>133</v>
      </c>
      <c r="F14" s="74">
        <f>F15</f>
        <v>0</v>
      </c>
      <c r="G14" s="71" t="e">
        <f t="shared" si="0"/>
        <v>#DIV/0!</v>
      </c>
      <c r="H14" s="71">
        <f t="shared" si="1"/>
        <v>0</v>
      </c>
    </row>
    <row r="15" spans="1:8" x14ac:dyDescent="0.25">
      <c r="A15"/>
      <c r="B15" s="16" t="s">
        <v>145</v>
      </c>
      <c r="C15" s="72">
        <v>0</v>
      </c>
      <c r="D15" s="72">
        <v>133</v>
      </c>
      <c r="E15" s="75">
        <v>133</v>
      </c>
      <c r="F15" s="73">
        <v>0</v>
      </c>
      <c r="G15" s="69" t="e">
        <f t="shared" si="0"/>
        <v>#DIV/0!</v>
      </c>
      <c r="H15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542030.74</v>
      </c>
      <c r="D6" s="74">
        <f t="shared" si="0"/>
        <v>1152756</v>
      </c>
      <c r="E6" s="74">
        <f t="shared" si="0"/>
        <v>1152756</v>
      </c>
      <c r="F6" s="74">
        <f t="shared" si="0"/>
        <v>637022.28</v>
      </c>
      <c r="G6" s="69">
        <f>(F6*100)/C6</f>
        <v>117.52512043874117</v>
      </c>
      <c r="H6" s="69">
        <f>(F6*100)/E6</f>
        <v>55.260808011409182</v>
      </c>
    </row>
    <row r="7" spans="2:8" x14ac:dyDescent="0.25">
      <c r="B7" s="8" t="s">
        <v>146</v>
      </c>
      <c r="C7" s="74">
        <f t="shared" si="0"/>
        <v>542030.74</v>
      </c>
      <c r="D7" s="74">
        <f t="shared" si="0"/>
        <v>1152756</v>
      </c>
      <c r="E7" s="74">
        <f t="shared" si="0"/>
        <v>1152756</v>
      </c>
      <c r="F7" s="74">
        <f t="shared" si="0"/>
        <v>637022.28</v>
      </c>
      <c r="G7" s="69">
        <f>(F7*100)/C7</f>
        <v>117.52512043874117</v>
      </c>
      <c r="H7" s="69">
        <f>(F7*100)/E7</f>
        <v>55.260808011409182</v>
      </c>
    </row>
    <row r="8" spans="2:8" x14ac:dyDescent="0.25">
      <c r="B8" s="11" t="s">
        <v>147</v>
      </c>
      <c r="C8" s="72">
        <v>542030.74</v>
      </c>
      <c r="D8" s="72">
        <v>1152756</v>
      </c>
      <c r="E8" s="72">
        <v>1152756</v>
      </c>
      <c r="F8" s="73">
        <v>637022.28</v>
      </c>
      <c r="G8" s="69">
        <f>(F8*100)/C8</f>
        <v>117.52512043874117</v>
      </c>
      <c r="H8" s="69">
        <f>(F8*100)/E8</f>
        <v>55.260808011409182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20"/>
  <sheetViews>
    <sheetView zoomScaleNormal="100" workbookViewId="0">
      <selection activeCell="F64" sqref="F64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148</v>
      </c>
      <c r="C1" s="39"/>
    </row>
    <row r="2" spans="1:6" ht="15" customHeight="1" x14ac:dyDescent="0.2">
      <c r="A2" s="40" t="s">
        <v>34</v>
      </c>
      <c r="B2" s="41" t="s">
        <v>149</v>
      </c>
      <c r="C2" s="39"/>
    </row>
    <row r="3" spans="1:6" ht="43.5" customHeight="1" x14ac:dyDescent="0.2">
      <c r="A3" s="42" t="s">
        <v>35</v>
      </c>
      <c r="B3" s="37" t="s">
        <v>150</v>
      </c>
      <c r="C3" s="39"/>
    </row>
    <row r="4" spans="1:6" x14ac:dyDescent="0.2">
      <c r="A4" s="42" t="s">
        <v>36</v>
      </c>
      <c r="B4" s="43" t="s">
        <v>151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152</v>
      </c>
      <c r="B7" s="45"/>
      <c r="C7" s="76">
        <f>C11+C46</f>
        <v>1152623</v>
      </c>
      <c r="D7" s="76">
        <f>D11+D46</f>
        <v>1152623</v>
      </c>
      <c r="E7" s="76">
        <f>E11+E46</f>
        <v>637022.28</v>
      </c>
      <c r="F7" s="76">
        <f>(E7*100)/D7</f>
        <v>55.267184500049019</v>
      </c>
    </row>
    <row r="8" spans="1:6" x14ac:dyDescent="0.2">
      <c r="A8" s="46" t="s">
        <v>68</v>
      </c>
      <c r="B8" s="45"/>
      <c r="C8" s="76">
        <f>C56</f>
        <v>133</v>
      </c>
      <c r="D8" s="76">
        <f>D56</f>
        <v>133</v>
      </c>
      <c r="E8" s="76">
        <f>E56</f>
        <v>0</v>
      </c>
      <c r="F8" s="76">
        <f>(E8*100)/D8</f>
        <v>0</v>
      </c>
    </row>
    <row r="9" spans="1:6" s="56" customFormat="1" x14ac:dyDescent="0.2"/>
    <row r="10" spans="1:6" ht="38.25" x14ac:dyDescent="0.2">
      <c r="A10" s="46" t="s">
        <v>153</v>
      </c>
      <c r="B10" s="46" t="s">
        <v>154</v>
      </c>
      <c r="C10" s="46" t="s">
        <v>43</v>
      </c>
      <c r="D10" s="46" t="s">
        <v>155</v>
      </c>
      <c r="E10" s="46" t="s">
        <v>156</v>
      </c>
      <c r="F10" s="46" t="s">
        <v>157</v>
      </c>
    </row>
    <row r="11" spans="1:6" x14ac:dyDescent="0.2">
      <c r="A11" s="48" t="s">
        <v>66</v>
      </c>
      <c r="B11" s="49" t="s">
        <v>67</v>
      </c>
      <c r="C11" s="79">
        <f>C12+C20+C41</f>
        <v>1148145</v>
      </c>
      <c r="D11" s="79">
        <f>D12+D20+D41</f>
        <v>1148145</v>
      </c>
      <c r="E11" s="79">
        <f>E12+E20+E41</f>
        <v>634644.96000000008</v>
      </c>
      <c r="F11" s="80">
        <f>(E12*100)/D11</f>
        <v>45.198258059739842</v>
      </c>
    </row>
    <row r="12" spans="1:6" x14ac:dyDescent="0.2">
      <c r="A12" s="50" t="s">
        <v>68</v>
      </c>
      <c r="B12" s="51" t="s">
        <v>69</v>
      </c>
      <c r="C12" s="81">
        <f>C13+C16+C18</f>
        <v>966200</v>
      </c>
      <c r="D12" s="81">
        <f>D13+D16+D18</f>
        <v>966200</v>
      </c>
      <c r="E12" s="81">
        <f>E13+E16+E18</f>
        <v>518941.54000000004</v>
      </c>
      <c r="F12" s="80">
        <f t="shared" ref="F12:F13" si="0">(E13*100)/D12</f>
        <v>44.886613537569865</v>
      </c>
    </row>
    <row r="13" spans="1:6" x14ac:dyDescent="0.2">
      <c r="A13" s="52" t="s">
        <v>70</v>
      </c>
      <c r="B13" s="53" t="s">
        <v>71</v>
      </c>
      <c r="C13" s="82">
        <f>C14+C15</f>
        <v>817200</v>
      </c>
      <c r="D13" s="82">
        <f>D14+D15</f>
        <v>817200</v>
      </c>
      <c r="E13" s="82">
        <f>E14+E15</f>
        <v>433694.46</v>
      </c>
      <c r="F13" s="82">
        <f t="shared" si="0"/>
        <v>52.669995105237398</v>
      </c>
    </row>
    <row r="14" spans="1:6" x14ac:dyDescent="0.2">
      <c r="A14" s="54" t="s">
        <v>72</v>
      </c>
      <c r="B14" s="55" t="s">
        <v>73</v>
      </c>
      <c r="C14" s="83">
        <v>810000</v>
      </c>
      <c r="D14" s="83">
        <v>810000</v>
      </c>
      <c r="E14" s="83">
        <v>430419.20000000001</v>
      </c>
      <c r="F14" s="83"/>
    </row>
    <row r="15" spans="1:6" x14ac:dyDescent="0.2">
      <c r="A15" s="54" t="s">
        <v>74</v>
      </c>
      <c r="B15" s="55" t="s">
        <v>75</v>
      </c>
      <c r="C15" s="83">
        <v>7200</v>
      </c>
      <c r="D15" s="83">
        <v>7200</v>
      </c>
      <c r="E15" s="83">
        <v>3275.26</v>
      </c>
      <c r="F15" s="83"/>
    </row>
    <row r="16" spans="1:6" x14ac:dyDescent="0.2">
      <c r="A16" s="52" t="s">
        <v>76</v>
      </c>
      <c r="B16" s="53" t="s">
        <v>77</v>
      </c>
      <c r="C16" s="82">
        <f>C17</f>
        <v>16000</v>
      </c>
      <c r="D16" s="82">
        <f>D17</f>
        <v>16000</v>
      </c>
      <c r="E16" s="82">
        <f>E17</f>
        <v>13687.51</v>
      </c>
      <c r="F16" s="82">
        <f>(E17*100)/D16</f>
        <v>85.546937499999999</v>
      </c>
    </row>
    <row r="17" spans="1:6" x14ac:dyDescent="0.2">
      <c r="A17" s="54" t="s">
        <v>78</v>
      </c>
      <c r="B17" s="55" t="s">
        <v>77</v>
      </c>
      <c r="C17" s="83">
        <v>16000</v>
      </c>
      <c r="D17" s="83">
        <v>16000</v>
      </c>
      <c r="E17" s="83">
        <v>13687.51</v>
      </c>
      <c r="F17" s="83"/>
    </row>
    <row r="18" spans="1:6" x14ac:dyDescent="0.2">
      <c r="A18" s="52" t="s">
        <v>79</v>
      </c>
      <c r="B18" s="53" t="s">
        <v>80</v>
      </c>
      <c r="C18" s="82">
        <f>C19</f>
        <v>133000</v>
      </c>
      <c r="D18" s="82">
        <f>D19</f>
        <v>133000</v>
      </c>
      <c r="E18" s="82">
        <f>E19</f>
        <v>71559.570000000007</v>
      </c>
      <c r="F18" s="82">
        <f>(E19*100)/D18</f>
        <v>53.804187969924818</v>
      </c>
    </row>
    <row r="19" spans="1:6" x14ac:dyDescent="0.2">
      <c r="A19" s="54" t="s">
        <v>81</v>
      </c>
      <c r="B19" s="55" t="s">
        <v>82</v>
      </c>
      <c r="C19" s="83">
        <v>133000</v>
      </c>
      <c r="D19" s="83">
        <v>133000</v>
      </c>
      <c r="E19" s="83">
        <v>71559.570000000007</v>
      </c>
      <c r="F19" s="83"/>
    </row>
    <row r="20" spans="1:6" x14ac:dyDescent="0.2">
      <c r="A20" s="50" t="s">
        <v>83</v>
      </c>
      <c r="B20" s="51" t="s">
        <v>84</v>
      </c>
      <c r="C20" s="81">
        <f>C21+C24+C28+C34+C36</f>
        <v>180433</v>
      </c>
      <c r="D20" s="81">
        <f>D21+D24+D28+D34+D36</f>
        <v>180433</v>
      </c>
      <c r="E20" s="81">
        <f>E21+E24+E28+E34+E36</f>
        <v>115396.42</v>
      </c>
      <c r="F20" s="80">
        <f t="shared" ref="F20:F21" si="1">(E21*100)/D20</f>
        <v>11.110728081891892</v>
      </c>
    </row>
    <row r="21" spans="1:6" x14ac:dyDescent="0.2">
      <c r="A21" s="52" t="s">
        <v>85</v>
      </c>
      <c r="B21" s="53" t="s">
        <v>86</v>
      </c>
      <c r="C21" s="82">
        <f>C22+C23</f>
        <v>43000</v>
      </c>
      <c r="D21" s="82">
        <f>D22+D23</f>
        <v>43000</v>
      </c>
      <c r="E21" s="82">
        <f>E22+E23</f>
        <v>20047.419999999998</v>
      </c>
      <c r="F21" s="82">
        <f t="shared" si="1"/>
        <v>13.383720930232558</v>
      </c>
    </row>
    <row r="22" spans="1:6" x14ac:dyDescent="0.2">
      <c r="A22" s="54" t="s">
        <v>87</v>
      </c>
      <c r="B22" s="55" t="s">
        <v>88</v>
      </c>
      <c r="C22" s="83">
        <v>5000</v>
      </c>
      <c r="D22" s="83">
        <v>5000</v>
      </c>
      <c r="E22" s="83">
        <v>5755</v>
      </c>
      <c r="F22" s="83"/>
    </row>
    <row r="23" spans="1:6" ht="25.5" x14ac:dyDescent="0.2">
      <c r="A23" s="54" t="s">
        <v>89</v>
      </c>
      <c r="B23" s="55" t="s">
        <v>90</v>
      </c>
      <c r="C23" s="83">
        <v>38000</v>
      </c>
      <c r="D23" s="83">
        <v>38000</v>
      </c>
      <c r="E23" s="83">
        <v>14292.42</v>
      </c>
      <c r="F23" s="83"/>
    </row>
    <row r="24" spans="1:6" x14ac:dyDescent="0.2">
      <c r="A24" s="52" t="s">
        <v>91</v>
      </c>
      <c r="B24" s="53" t="s">
        <v>92</v>
      </c>
      <c r="C24" s="82">
        <f>C25+C26+C27</f>
        <v>38000</v>
      </c>
      <c r="D24" s="82">
        <f>D25+D26+D27</f>
        <v>38000</v>
      </c>
      <c r="E24" s="82">
        <f>E25+E26+E27</f>
        <v>18460</v>
      </c>
      <c r="F24" s="82">
        <f>(E25*100)/D24</f>
        <v>19.578947368421051</v>
      </c>
    </row>
    <row r="25" spans="1:6" x14ac:dyDescent="0.2">
      <c r="A25" s="54" t="s">
        <v>93</v>
      </c>
      <c r="B25" s="55" t="s">
        <v>94</v>
      </c>
      <c r="C25" s="83">
        <v>16000</v>
      </c>
      <c r="D25" s="83">
        <v>16000</v>
      </c>
      <c r="E25" s="83">
        <v>7440</v>
      </c>
      <c r="F25" s="83"/>
    </row>
    <row r="26" spans="1:6" x14ac:dyDescent="0.2">
      <c r="A26" s="54" t="s">
        <v>95</v>
      </c>
      <c r="B26" s="55" t="s">
        <v>96</v>
      </c>
      <c r="C26" s="83">
        <v>21000</v>
      </c>
      <c r="D26" s="83">
        <v>21000</v>
      </c>
      <c r="E26" s="83">
        <v>11020</v>
      </c>
      <c r="F26" s="83"/>
    </row>
    <row r="27" spans="1:6" x14ac:dyDescent="0.2">
      <c r="A27" s="54" t="s">
        <v>97</v>
      </c>
      <c r="B27" s="55" t="s">
        <v>98</v>
      </c>
      <c r="C27" s="83">
        <v>1000</v>
      </c>
      <c r="D27" s="83">
        <v>1000</v>
      </c>
      <c r="E27" s="83">
        <v>0</v>
      </c>
      <c r="F27" s="83"/>
    </row>
    <row r="28" spans="1:6" x14ac:dyDescent="0.2">
      <c r="A28" s="52" t="s">
        <v>99</v>
      </c>
      <c r="B28" s="53" t="s">
        <v>100</v>
      </c>
      <c r="C28" s="82">
        <f>C29+C30+C31+C32+C33</f>
        <v>95772</v>
      </c>
      <c r="D28" s="82">
        <f>D29+D30+D31+D32+D33</f>
        <v>95772</v>
      </c>
      <c r="E28" s="82">
        <f>E29+E30+E31+E32+E33</f>
        <v>76709</v>
      </c>
      <c r="F28" s="82">
        <f>(E29*100)/D28</f>
        <v>8.2518899051914971</v>
      </c>
    </row>
    <row r="29" spans="1:6" x14ac:dyDescent="0.2">
      <c r="A29" s="54" t="s">
        <v>101</v>
      </c>
      <c r="B29" s="55" t="s">
        <v>102</v>
      </c>
      <c r="C29" s="83">
        <v>18000</v>
      </c>
      <c r="D29" s="83">
        <v>18000</v>
      </c>
      <c r="E29" s="83">
        <v>7903</v>
      </c>
      <c r="F29" s="83"/>
    </row>
    <row r="30" spans="1:6" x14ac:dyDescent="0.2">
      <c r="A30" s="54" t="s">
        <v>103</v>
      </c>
      <c r="B30" s="55" t="s">
        <v>104</v>
      </c>
      <c r="C30" s="83">
        <v>5000</v>
      </c>
      <c r="D30" s="83">
        <v>5000</v>
      </c>
      <c r="E30" s="83">
        <v>3255</v>
      </c>
      <c r="F30" s="83"/>
    </row>
    <row r="31" spans="1:6" x14ac:dyDescent="0.2">
      <c r="A31" s="54" t="s">
        <v>105</v>
      </c>
      <c r="B31" s="55" t="s">
        <v>106</v>
      </c>
      <c r="C31" s="83">
        <v>2000</v>
      </c>
      <c r="D31" s="83">
        <v>2000</v>
      </c>
      <c r="E31" s="83">
        <v>110</v>
      </c>
      <c r="F31" s="83"/>
    </row>
    <row r="32" spans="1:6" x14ac:dyDescent="0.2">
      <c r="A32" s="54" t="s">
        <v>107</v>
      </c>
      <c r="B32" s="55" t="s">
        <v>108</v>
      </c>
      <c r="C32" s="83">
        <v>8000</v>
      </c>
      <c r="D32" s="83">
        <v>8000</v>
      </c>
      <c r="E32" s="83">
        <v>1417</v>
      </c>
      <c r="F32" s="83"/>
    </row>
    <row r="33" spans="1:6" x14ac:dyDescent="0.2">
      <c r="A33" s="54" t="s">
        <v>109</v>
      </c>
      <c r="B33" s="55" t="s">
        <v>110</v>
      </c>
      <c r="C33" s="83">
        <v>62772</v>
      </c>
      <c r="D33" s="83">
        <v>62772</v>
      </c>
      <c r="E33" s="83">
        <v>64024</v>
      </c>
      <c r="F33" s="83"/>
    </row>
    <row r="34" spans="1:6" x14ac:dyDescent="0.2">
      <c r="A34" s="52" t="s">
        <v>111</v>
      </c>
      <c r="B34" s="53" t="s">
        <v>112</v>
      </c>
      <c r="C34" s="82">
        <f>C35</f>
        <v>200</v>
      </c>
      <c r="D34" s="82">
        <f>D35</f>
        <v>200</v>
      </c>
      <c r="E34" s="82">
        <f>E35</f>
        <v>0</v>
      </c>
      <c r="F34" s="82">
        <f>(E35*100)/D34</f>
        <v>0</v>
      </c>
    </row>
    <row r="35" spans="1:6" ht="25.5" x14ac:dyDescent="0.2">
      <c r="A35" s="54" t="s">
        <v>113</v>
      </c>
      <c r="B35" s="55" t="s">
        <v>114</v>
      </c>
      <c r="C35" s="83">
        <v>200</v>
      </c>
      <c r="D35" s="83">
        <v>200</v>
      </c>
      <c r="E35" s="83">
        <v>0</v>
      </c>
      <c r="F35" s="83"/>
    </row>
    <row r="36" spans="1:6" x14ac:dyDescent="0.2">
      <c r="A36" s="52" t="s">
        <v>115</v>
      </c>
      <c r="B36" s="53" t="s">
        <v>116</v>
      </c>
      <c r="C36" s="82">
        <f>C37+C38+C39+C40</f>
        <v>3461</v>
      </c>
      <c r="D36" s="82">
        <f>D37+D38+D39+D40</f>
        <v>3461</v>
      </c>
      <c r="E36" s="82">
        <f>E37+E38+E39+E40</f>
        <v>180</v>
      </c>
      <c r="F36" s="82">
        <f>(E37*100)/D36</f>
        <v>0</v>
      </c>
    </row>
    <row r="37" spans="1:6" x14ac:dyDescent="0.2">
      <c r="A37" s="54" t="s">
        <v>117</v>
      </c>
      <c r="B37" s="55" t="s">
        <v>118</v>
      </c>
      <c r="C37" s="83">
        <v>664</v>
      </c>
      <c r="D37" s="83">
        <v>664</v>
      </c>
      <c r="E37" s="83">
        <v>0</v>
      </c>
      <c r="F37" s="83"/>
    </row>
    <row r="38" spans="1:6" x14ac:dyDescent="0.2">
      <c r="A38" s="54" t="s">
        <v>119</v>
      </c>
      <c r="B38" s="55" t="s">
        <v>120</v>
      </c>
      <c r="C38" s="83">
        <v>133</v>
      </c>
      <c r="D38" s="83">
        <v>133</v>
      </c>
      <c r="E38" s="83">
        <v>0</v>
      </c>
      <c r="F38" s="83"/>
    </row>
    <row r="39" spans="1:6" x14ac:dyDescent="0.2">
      <c r="A39" s="54" t="s">
        <v>121</v>
      </c>
      <c r="B39" s="55" t="s">
        <v>122</v>
      </c>
      <c r="C39" s="83">
        <v>2000</v>
      </c>
      <c r="D39" s="83">
        <v>2000</v>
      </c>
      <c r="E39" s="83">
        <v>0</v>
      </c>
      <c r="F39" s="83"/>
    </row>
    <row r="40" spans="1:6" x14ac:dyDescent="0.2">
      <c r="A40" s="54" t="s">
        <v>123</v>
      </c>
      <c r="B40" s="55" t="s">
        <v>116</v>
      </c>
      <c r="C40" s="83">
        <v>664</v>
      </c>
      <c r="D40" s="83">
        <v>664</v>
      </c>
      <c r="E40" s="83">
        <v>180</v>
      </c>
      <c r="F40" s="83"/>
    </row>
    <row r="41" spans="1:6" x14ac:dyDescent="0.2">
      <c r="A41" s="50" t="s">
        <v>124</v>
      </c>
      <c r="B41" s="51" t="s">
        <v>125</v>
      </c>
      <c r="C41" s="81">
        <f>C42+C44</f>
        <v>1512</v>
      </c>
      <c r="D41" s="81">
        <f>D42+D44</f>
        <v>1512</v>
      </c>
      <c r="E41" s="81">
        <f>E42+E44</f>
        <v>307</v>
      </c>
      <c r="F41" s="80">
        <f t="shared" ref="F41:F42" si="2">(E42*100)/D41</f>
        <v>0</v>
      </c>
    </row>
    <row r="42" spans="1:6" x14ac:dyDescent="0.2">
      <c r="A42" s="52" t="s">
        <v>126</v>
      </c>
      <c r="B42" s="53" t="s">
        <v>127</v>
      </c>
      <c r="C42" s="82">
        <f>C43</f>
        <v>1114</v>
      </c>
      <c r="D42" s="82">
        <f>D43</f>
        <v>1114</v>
      </c>
      <c r="E42" s="82">
        <f>E43</f>
        <v>0</v>
      </c>
      <c r="F42" s="82">
        <f t="shared" si="2"/>
        <v>0</v>
      </c>
    </row>
    <row r="43" spans="1:6" ht="25.5" x14ac:dyDescent="0.2">
      <c r="A43" s="54" t="s">
        <v>128</v>
      </c>
      <c r="B43" s="55" t="s">
        <v>129</v>
      </c>
      <c r="C43" s="83">
        <v>1114</v>
      </c>
      <c r="D43" s="83">
        <v>1114</v>
      </c>
      <c r="E43" s="83">
        <v>0</v>
      </c>
      <c r="F43" s="83"/>
    </row>
    <row r="44" spans="1:6" x14ac:dyDescent="0.2">
      <c r="A44" s="52" t="s">
        <v>130</v>
      </c>
      <c r="B44" s="53" t="s">
        <v>131</v>
      </c>
      <c r="C44" s="82">
        <f>C45</f>
        <v>398</v>
      </c>
      <c r="D44" s="82">
        <f>D45</f>
        <v>398</v>
      </c>
      <c r="E44" s="82">
        <f>E45</f>
        <v>307</v>
      </c>
      <c r="F44" s="82">
        <f>(E45*100)/D44</f>
        <v>77.1356783919598</v>
      </c>
    </row>
    <row r="45" spans="1:6" x14ac:dyDescent="0.2">
      <c r="A45" s="54" t="s">
        <v>132</v>
      </c>
      <c r="B45" s="55" t="s">
        <v>133</v>
      </c>
      <c r="C45" s="83">
        <v>398</v>
      </c>
      <c r="D45" s="83">
        <v>398</v>
      </c>
      <c r="E45" s="83">
        <v>307</v>
      </c>
      <c r="F45" s="83"/>
    </row>
    <row r="46" spans="1:6" x14ac:dyDescent="0.2">
      <c r="A46" s="48" t="s">
        <v>134</v>
      </c>
      <c r="B46" s="49" t="s">
        <v>135</v>
      </c>
      <c r="C46" s="79">
        <f t="shared" ref="C46:E48" si="3">C47</f>
        <v>4478</v>
      </c>
      <c r="D46" s="79">
        <f t="shared" si="3"/>
        <v>4478</v>
      </c>
      <c r="E46" s="79">
        <f t="shared" si="3"/>
        <v>2377.3200000000002</v>
      </c>
      <c r="F46" s="80">
        <f t="shared" ref="F46:F48" si="4">(E47*100)/D46</f>
        <v>53.088878963823142</v>
      </c>
    </row>
    <row r="47" spans="1:6" x14ac:dyDescent="0.2">
      <c r="A47" s="50" t="s">
        <v>136</v>
      </c>
      <c r="B47" s="51" t="s">
        <v>137</v>
      </c>
      <c r="C47" s="81">
        <f t="shared" si="3"/>
        <v>4478</v>
      </c>
      <c r="D47" s="81">
        <f t="shared" si="3"/>
        <v>4478</v>
      </c>
      <c r="E47" s="81">
        <f t="shared" si="3"/>
        <v>2377.3200000000002</v>
      </c>
      <c r="F47" s="80">
        <f t="shared" si="4"/>
        <v>53.088878963823142</v>
      </c>
    </row>
    <row r="48" spans="1:6" x14ac:dyDescent="0.2">
      <c r="A48" s="52" t="s">
        <v>138</v>
      </c>
      <c r="B48" s="53" t="s">
        <v>139</v>
      </c>
      <c r="C48" s="82">
        <f t="shared" si="3"/>
        <v>4478</v>
      </c>
      <c r="D48" s="82">
        <f t="shared" si="3"/>
        <v>4478</v>
      </c>
      <c r="E48" s="82">
        <f t="shared" si="3"/>
        <v>2377.3200000000002</v>
      </c>
      <c r="F48" s="82">
        <f t="shared" si="4"/>
        <v>53.088878963823142</v>
      </c>
    </row>
    <row r="49" spans="1:6" x14ac:dyDescent="0.2">
      <c r="A49" s="54" t="s">
        <v>140</v>
      </c>
      <c r="B49" s="55" t="s">
        <v>141</v>
      </c>
      <c r="C49" s="83">
        <v>4478</v>
      </c>
      <c r="D49" s="83">
        <v>4478</v>
      </c>
      <c r="E49" s="83">
        <v>2377.3200000000002</v>
      </c>
      <c r="F49" s="83"/>
    </row>
    <row r="50" spans="1:6" x14ac:dyDescent="0.2">
      <c r="A50" s="48" t="s">
        <v>50</v>
      </c>
      <c r="B50" s="49" t="s">
        <v>51</v>
      </c>
      <c r="C50" s="79">
        <f t="shared" ref="C50:E51" si="5">C51</f>
        <v>1152623</v>
      </c>
      <c r="D50" s="79">
        <f t="shared" si="5"/>
        <v>1152623</v>
      </c>
      <c r="E50" s="79">
        <f t="shared" si="5"/>
        <v>637022.28</v>
      </c>
      <c r="F50" s="80">
        <f t="shared" ref="F50:F52" si="6">(E51*100)/D50</f>
        <v>55.267184500049019</v>
      </c>
    </row>
    <row r="51" spans="1:6" x14ac:dyDescent="0.2">
      <c r="A51" s="50" t="s">
        <v>58</v>
      </c>
      <c r="B51" s="51" t="s">
        <v>59</v>
      </c>
      <c r="C51" s="81">
        <f t="shared" si="5"/>
        <v>1152623</v>
      </c>
      <c r="D51" s="81">
        <f t="shared" si="5"/>
        <v>1152623</v>
      </c>
      <c r="E51" s="81">
        <f t="shared" si="5"/>
        <v>637022.28</v>
      </c>
      <c r="F51" s="80">
        <f t="shared" si="6"/>
        <v>55.267184500049019</v>
      </c>
    </row>
    <row r="52" spans="1:6" ht="25.5" x14ac:dyDescent="0.2">
      <c r="A52" s="52" t="s">
        <v>60</v>
      </c>
      <c r="B52" s="53" t="s">
        <v>61</v>
      </c>
      <c r="C52" s="82">
        <f>C53+C54</f>
        <v>1152623</v>
      </c>
      <c r="D52" s="82">
        <f>D53+D54</f>
        <v>1152623</v>
      </c>
      <c r="E52" s="82">
        <f>E53+E54</f>
        <v>637022.28</v>
      </c>
      <c r="F52" s="82">
        <f t="shared" si="6"/>
        <v>55.060931458074329</v>
      </c>
    </row>
    <row r="53" spans="1:6" x14ac:dyDescent="0.2">
      <c r="A53" s="54" t="s">
        <v>62</v>
      </c>
      <c r="B53" s="55" t="s">
        <v>63</v>
      </c>
      <c r="C53" s="83">
        <v>1148145</v>
      </c>
      <c r="D53" s="83">
        <v>1148145</v>
      </c>
      <c r="E53" s="83">
        <v>634644.96000000008</v>
      </c>
      <c r="F53" s="83"/>
    </row>
    <row r="54" spans="1:6" ht="25.5" x14ac:dyDescent="0.2">
      <c r="A54" s="54" t="s">
        <v>64</v>
      </c>
      <c r="B54" s="55" t="s">
        <v>65</v>
      </c>
      <c r="C54" s="83">
        <v>4478</v>
      </c>
      <c r="D54" s="83">
        <v>4478</v>
      </c>
      <c r="E54" s="83">
        <v>2377.3200000000002</v>
      </c>
      <c r="F54" s="83"/>
    </row>
    <row r="55" spans="1:6" x14ac:dyDescent="0.2">
      <c r="A55" s="47" t="s">
        <v>152</v>
      </c>
      <c r="B55" s="47" t="s">
        <v>158</v>
      </c>
      <c r="C55" s="77"/>
      <c r="D55" s="77"/>
      <c r="E55" s="77"/>
      <c r="F55" s="78"/>
    </row>
    <row r="56" spans="1:6" x14ac:dyDescent="0.2">
      <c r="A56" s="48" t="s">
        <v>66</v>
      </c>
      <c r="B56" s="49" t="s">
        <v>67</v>
      </c>
      <c r="C56" s="79">
        <f t="shared" ref="C56:E58" si="7">C57</f>
        <v>133</v>
      </c>
      <c r="D56" s="79">
        <f t="shared" si="7"/>
        <v>133</v>
      </c>
      <c r="E56" s="79">
        <f t="shared" si="7"/>
        <v>0</v>
      </c>
      <c r="F56" s="80">
        <f t="shared" ref="F56:F58" si="8">(E57*100)/D56</f>
        <v>0</v>
      </c>
    </row>
    <row r="57" spans="1:6" x14ac:dyDescent="0.2">
      <c r="A57" s="50" t="s">
        <v>83</v>
      </c>
      <c r="B57" s="51" t="s">
        <v>84</v>
      </c>
      <c r="C57" s="81">
        <f t="shared" si="7"/>
        <v>133</v>
      </c>
      <c r="D57" s="81">
        <f t="shared" si="7"/>
        <v>133</v>
      </c>
      <c r="E57" s="81">
        <f t="shared" si="7"/>
        <v>0</v>
      </c>
      <c r="F57" s="80">
        <f t="shared" si="8"/>
        <v>0</v>
      </c>
    </row>
    <row r="58" spans="1:6" x14ac:dyDescent="0.2">
      <c r="A58" s="52" t="s">
        <v>91</v>
      </c>
      <c r="B58" s="53" t="s">
        <v>92</v>
      </c>
      <c r="C58" s="82">
        <f t="shared" si="7"/>
        <v>133</v>
      </c>
      <c r="D58" s="82">
        <f t="shared" si="7"/>
        <v>133</v>
      </c>
      <c r="E58" s="82">
        <f t="shared" si="7"/>
        <v>0</v>
      </c>
      <c r="F58" s="82">
        <f t="shared" si="8"/>
        <v>0</v>
      </c>
    </row>
    <row r="59" spans="1:6" x14ac:dyDescent="0.2">
      <c r="A59" s="54" t="s">
        <v>93</v>
      </c>
      <c r="B59" s="55" t="s">
        <v>94</v>
      </c>
      <c r="C59" s="83">
        <v>133</v>
      </c>
      <c r="D59" s="83">
        <v>133</v>
      </c>
      <c r="E59" s="83">
        <v>0</v>
      </c>
      <c r="F59" s="83"/>
    </row>
    <row r="60" spans="1:6" x14ac:dyDescent="0.2">
      <c r="A60" s="48" t="s">
        <v>50</v>
      </c>
      <c r="B60" s="49" t="s">
        <v>51</v>
      </c>
      <c r="C60" s="79">
        <f t="shared" ref="C60:E62" si="9">C61</f>
        <v>133</v>
      </c>
      <c r="D60" s="79">
        <f t="shared" si="9"/>
        <v>133</v>
      </c>
      <c r="E60" s="79">
        <f t="shared" si="9"/>
        <v>0</v>
      </c>
      <c r="F60" s="80">
        <f t="shared" ref="F60:F62" si="10">(E61*100)/D60</f>
        <v>0</v>
      </c>
    </row>
    <row r="61" spans="1:6" x14ac:dyDescent="0.2">
      <c r="A61" s="50" t="s">
        <v>52</v>
      </c>
      <c r="B61" s="51" t="s">
        <v>53</v>
      </c>
      <c r="C61" s="81">
        <f t="shared" si="9"/>
        <v>133</v>
      </c>
      <c r="D61" s="81">
        <f t="shared" si="9"/>
        <v>133</v>
      </c>
      <c r="E61" s="81">
        <f t="shared" si="9"/>
        <v>0</v>
      </c>
      <c r="F61" s="80">
        <f t="shared" si="10"/>
        <v>0</v>
      </c>
    </row>
    <row r="62" spans="1:6" x14ac:dyDescent="0.2">
      <c r="A62" s="52" t="s">
        <v>54</v>
      </c>
      <c r="B62" s="53" t="s">
        <v>55</v>
      </c>
      <c r="C62" s="82">
        <f t="shared" si="9"/>
        <v>133</v>
      </c>
      <c r="D62" s="82">
        <f t="shared" si="9"/>
        <v>133</v>
      </c>
      <c r="E62" s="82">
        <f t="shared" si="9"/>
        <v>0</v>
      </c>
      <c r="F62" s="82">
        <f t="shared" si="10"/>
        <v>0</v>
      </c>
    </row>
    <row r="63" spans="1:6" x14ac:dyDescent="0.2">
      <c r="A63" s="54" t="s">
        <v>56</v>
      </c>
      <c r="B63" s="55" t="s">
        <v>57</v>
      </c>
      <c r="C63" s="83">
        <v>133</v>
      </c>
      <c r="D63" s="83">
        <v>133</v>
      </c>
      <c r="E63" s="83">
        <v>0</v>
      </c>
      <c r="F63" s="83"/>
    </row>
    <row r="64" spans="1:6" x14ac:dyDescent="0.2">
      <c r="A64" s="47" t="s">
        <v>68</v>
      </c>
      <c r="B64" s="47" t="s">
        <v>159</v>
      </c>
      <c r="C64" s="77"/>
      <c r="D64" s="77"/>
      <c r="E64" s="77"/>
      <c r="F64" s="78"/>
    </row>
    <row r="65" s="56" customFormat="1" x14ac:dyDescent="0.2"/>
    <row r="66" s="56" customFormat="1" x14ac:dyDescent="0.2"/>
    <row r="67" s="56" customFormat="1" x14ac:dyDescent="0.2"/>
    <row r="68" s="56" customFormat="1" x14ac:dyDescent="0.2"/>
    <row r="69" s="56" customFormat="1" x14ac:dyDescent="0.2"/>
    <row r="70" s="56" customFormat="1" x14ac:dyDescent="0.2"/>
    <row r="71" s="56" customFormat="1" x14ac:dyDescent="0.2"/>
    <row r="72" s="56" customFormat="1" x14ac:dyDescent="0.2"/>
    <row r="73" s="56" customFormat="1" x14ac:dyDescent="0.2"/>
    <row r="74" s="56" customFormat="1" x14ac:dyDescent="0.2"/>
    <row r="75" s="56" customFormat="1" x14ac:dyDescent="0.2"/>
    <row r="76" s="56" customFormat="1" x14ac:dyDescent="0.2"/>
    <row r="77" s="56" customFormat="1" x14ac:dyDescent="0.2"/>
    <row r="78" s="56" customFormat="1" x14ac:dyDescent="0.2"/>
    <row r="79" s="56" customFormat="1" x14ac:dyDescent="0.2"/>
    <row r="80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s="56" customFormat="1" x14ac:dyDescent="0.2"/>
    <row r="1203" spans="1:3" s="56" customFormat="1" x14ac:dyDescent="0.2"/>
    <row r="1204" spans="1:3" s="56" customFormat="1" x14ac:dyDescent="0.2"/>
    <row r="1205" spans="1:3" x14ac:dyDescent="0.2">
      <c r="A1205" s="56"/>
      <c r="B1205" s="56"/>
      <c r="C1205" s="56"/>
    </row>
    <row r="1206" spans="1:3" x14ac:dyDescent="0.2">
      <c r="A1206" s="56"/>
      <c r="B1206" s="56"/>
      <c r="C1206" s="56"/>
    </row>
    <row r="1207" spans="1:3" x14ac:dyDescent="0.2">
      <c r="A1207" s="56"/>
      <c r="B1207" s="56"/>
      <c r="C1207" s="56"/>
    </row>
    <row r="1208" spans="1:3" x14ac:dyDescent="0.2">
      <c r="A1208" s="56"/>
      <c r="B1208" s="56"/>
      <c r="C1208" s="56"/>
    </row>
    <row r="1209" spans="1:3" x14ac:dyDescent="0.2">
      <c r="A1209" s="56"/>
      <c r="B1209" s="56"/>
      <c r="C1209" s="56"/>
    </row>
    <row r="1210" spans="1:3" x14ac:dyDescent="0.2">
      <c r="A1210" s="56"/>
      <c r="B1210" s="56"/>
      <c r="C1210" s="56"/>
    </row>
    <row r="1211" spans="1:3" x14ac:dyDescent="0.2">
      <c r="A1211" s="56"/>
      <c r="B1211" s="56"/>
      <c r="C1211" s="56"/>
    </row>
    <row r="1212" spans="1:3" x14ac:dyDescent="0.2">
      <c r="A1212" s="56"/>
      <c r="B1212" s="56"/>
      <c r="C1212" s="56"/>
    </row>
    <row r="1213" spans="1:3" x14ac:dyDescent="0.2">
      <c r="A1213" s="56"/>
      <c r="B1213" s="56"/>
      <c r="C1213" s="56"/>
    </row>
    <row r="1214" spans="1:3" x14ac:dyDescent="0.2">
      <c r="A1214" s="56"/>
      <c r="B1214" s="56"/>
      <c r="C1214" s="56"/>
    </row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56"/>
      <c r="B1239" s="56"/>
      <c r="C1239" s="56"/>
    </row>
    <row r="1240" spans="1:3" x14ac:dyDescent="0.2">
      <c r="A1240" s="56"/>
      <c r="B1240" s="56"/>
      <c r="C1240" s="56"/>
    </row>
    <row r="1241" spans="1:3" x14ac:dyDescent="0.2">
      <c r="A1241" s="56"/>
      <c r="B1241" s="56"/>
      <c r="C1241" s="56"/>
    </row>
    <row r="1242" spans="1:3" x14ac:dyDescent="0.2">
      <c r="A1242" s="39"/>
      <c r="B1242" s="39"/>
      <c r="C1242" s="39"/>
    </row>
    <row r="1243" spans="1:3" x14ac:dyDescent="0.2">
      <c r="A1243" s="39"/>
      <c r="B1243" s="39"/>
      <c r="C1243" s="39"/>
    </row>
    <row r="1244" spans="1:3" x14ac:dyDescent="0.2">
      <c r="A1244" s="39"/>
      <c r="B1244" s="39"/>
      <c r="C1244" s="39"/>
    </row>
    <row r="1245" spans="1:3" x14ac:dyDescent="0.2">
      <c r="A1245" s="39"/>
      <c r="B1245" s="39"/>
      <c r="C1245" s="39"/>
    </row>
    <row r="1246" spans="1:3" x14ac:dyDescent="0.2">
      <c r="A1246" s="39"/>
      <c r="B1246" s="39"/>
      <c r="C1246" s="39"/>
    </row>
    <row r="1247" spans="1:3" x14ac:dyDescent="0.2">
      <c r="A1247" s="39"/>
      <c r="B1247" s="39"/>
      <c r="C1247" s="39"/>
    </row>
    <row r="1248" spans="1:3" x14ac:dyDescent="0.2">
      <c r="A1248" s="39"/>
      <c r="B1248" s="39"/>
      <c r="C1248" s="39"/>
    </row>
    <row r="1249" s="39" customFormat="1" x14ac:dyDescent="0.2"/>
    <row r="1250" s="39" customFormat="1" x14ac:dyDescent="0.2"/>
    <row r="1251" s="39" customFormat="1" x14ac:dyDescent="0.2"/>
    <row r="1252" s="39" customFormat="1" x14ac:dyDescent="0.2"/>
    <row r="1253" s="39" customFormat="1" x14ac:dyDescent="0.2"/>
    <row r="1254" s="39" customFormat="1" x14ac:dyDescent="0.2"/>
    <row r="1255" s="39" customFormat="1" x14ac:dyDescent="0.2"/>
    <row r="1256" s="39" customFormat="1" x14ac:dyDescent="0.2"/>
    <row r="1257" s="39" customFormat="1" x14ac:dyDescent="0.2"/>
    <row r="1258" s="39" customFormat="1" x14ac:dyDescent="0.2"/>
    <row r="1259" s="39" customFormat="1" x14ac:dyDescent="0.2"/>
    <row r="1260" s="39" customFormat="1" x14ac:dyDescent="0.2"/>
    <row r="1261" s="39" customFormat="1" x14ac:dyDescent="0.2"/>
    <row r="1262" s="39" customFormat="1" x14ac:dyDescent="0.2"/>
    <row r="1263" s="39" customFormat="1" x14ac:dyDescent="0.2"/>
    <row r="1264" s="39" customFormat="1" x14ac:dyDescent="0.2"/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2023-07-24T12:33:14Z</cp:lastPrinted>
  <dcterms:created xsi:type="dcterms:W3CDTF">2022-08-12T12:51:27Z</dcterms:created>
  <dcterms:modified xsi:type="dcterms:W3CDTF">2025-07-28T07:10:41Z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