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tasovic1\AppData\Local\Microsoft\Windows\INetCache\Content.Outlook\E3HUOMUI\"/>
    </mc:Choice>
  </mc:AlternateContent>
  <bookViews>
    <workbookView xWindow="0" yWindow="0" windowWidth="28455" windowHeight="119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J15" i="1"/>
  <c r="J12" i="1"/>
  <c r="F74" i="15" l="1"/>
  <c r="F73" i="15"/>
  <c r="F72" i="15"/>
  <c r="F70" i="15"/>
  <c r="F69" i="15"/>
  <c r="F68" i="15"/>
  <c r="F64" i="15"/>
  <c r="F63" i="15"/>
  <c r="F62" i="15"/>
  <c r="F60" i="15"/>
  <c r="F59" i="15"/>
  <c r="F57" i="15"/>
  <c r="F56" i="15"/>
  <c r="F55" i="15"/>
  <c r="F52" i="15"/>
  <c r="F50" i="15"/>
  <c r="F49" i="15"/>
  <c r="F43" i="15"/>
  <c r="F41" i="15"/>
  <c r="F31" i="15"/>
  <c r="F26" i="15"/>
  <c r="F22" i="15"/>
  <c r="F21" i="15"/>
  <c r="F18" i="15"/>
  <c r="F16" i="15"/>
  <c r="F13" i="15"/>
  <c r="F12" i="15"/>
  <c r="F11" i="15"/>
  <c r="G12" i="1" l="1"/>
  <c r="H12" i="1"/>
  <c r="I12" i="1"/>
  <c r="L12" i="1"/>
  <c r="G15" i="1"/>
  <c r="H15" i="1"/>
  <c r="I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76" i="15"/>
  <c r="E74" i="15"/>
  <c r="D74" i="15"/>
  <c r="C74" i="15"/>
  <c r="E73" i="15"/>
  <c r="D73" i="15"/>
  <c r="C73" i="15"/>
  <c r="E72" i="15"/>
  <c r="D72" i="15"/>
  <c r="C72" i="15"/>
  <c r="E70" i="15"/>
  <c r="D70" i="15"/>
  <c r="C70" i="15"/>
  <c r="E69" i="15"/>
  <c r="D69" i="15"/>
  <c r="C69" i="15"/>
  <c r="E68" i="15"/>
  <c r="D68" i="15"/>
  <c r="C68" i="15"/>
  <c r="F67" i="15"/>
  <c r="E64" i="15"/>
  <c r="D64" i="15"/>
  <c r="C64" i="15"/>
  <c r="E63" i="15"/>
  <c r="D63" i="15"/>
  <c r="C63" i="15"/>
  <c r="E62" i="15"/>
  <c r="D62" i="15"/>
  <c r="C62" i="15"/>
  <c r="E60" i="15"/>
  <c r="D60" i="15"/>
  <c r="C60" i="15"/>
  <c r="E59" i="15"/>
  <c r="D59" i="15"/>
  <c r="C59" i="15"/>
  <c r="E57" i="15"/>
  <c r="D57" i="15"/>
  <c r="C57" i="15"/>
  <c r="E56" i="15"/>
  <c r="D56" i="15"/>
  <c r="C56" i="15"/>
  <c r="E55" i="15"/>
  <c r="D55" i="15"/>
  <c r="C55" i="15"/>
  <c r="E52" i="15"/>
  <c r="D52" i="15"/>
  <c r="C52" i="15"/>
  <c r="E50" i="15"/>
  <c r="D50" i="15"/>
  <c r="C50" i="15"/>
  <c r="E49" i="15"/>
  <c r="D49" i="15"/>
  <c r="C49" i="15"/>
  <c r="E43" i="15"/>
  <c r="D43" i="15"/>
  <c r="C43" i="15"/>
  <c r="E41" i="15"/>
  <c r="D41" i="15"/>
  <c r="C41" i="15"/>
  <c r="E31" i="15"/>
  <c r="D31" i="15"/>
  <c r="C31" i="15"/>
  <c r="E26" i="15"/>
  <c r="D26" i="15"/>
  <c r="C26" i="15"/>
  <c r="E22" i="15"/>
  <c r="D22" i="15"/>
  <c r="C22" i="15"/>
  <c r="E21" i="15"/>
  <c r="D21" i="15"/>
  <c r="C21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G7" i="5" s="1"/>
  <c r="F6" i="5"/>
  <c r="H6" i="5" s="1"/>
  <c r="E6" i="5"/>
  <c r="D6" i="5"/>
  <c r="C6" i="5"/>
  <c r="G6" i="5" s="1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L16" i="3" s="1"/>
  <c r="I16" i="3"/>
  <c r="H16" i="3"/>
  <c r="G16" i="3"/>
  <c r="K16" i="3" s="1"/>
  <c r="J15" i="3"/>
  <c r="L15" i="3" s="1"/>
  <c r="I15" i="3"/>
  <c r="H15" i="3"/>
  <c r="G15" i="3"/>
  <c r="K15" i="3" s="1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27" i="1" l="1"/>
  <c r="J11" i="3"/>
  <c r="G11" i="3"/>
  <c r="L11" i="3" l="1"/>
  <c r="J10" i="3"/>
  <c r="L10" i="3" s="1"/>
  <c r="K11" i="3"/>
  <c r="G10" i="3"/>
  <c r="K10" i="3" l="1"/>
</calcChain>
</file>

<file path=xl/sharedStrings.xml><?xml version="1.0" encoding="utf-8"?>
<sst xmlns="http://schemas.openxmlformats.org/spreadsheetml/2006/main" count="384" uniqueCount="183">
  <si>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</si>
  <si>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</si>
  <si>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</si>
  <si>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</si>
  <si>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</si>
  <si>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</si>
  <si>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</si>
  <si>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</si>
  <si>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</si>
  <si>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</si>
  <si>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</si>
  <si>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</si>
  <si>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</si>
  <si>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</si>
  <si>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</si>
  <si>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</si>
  <si>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</si>
  <si>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</si>
  <si>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</si>
  <si>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</si>
  <si>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</si>
  <si>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</si>
  <si>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</si>
  <si>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</si>
  <si>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</si>
  <si>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</si>
  <si>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</si>
  <si>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</si>
  <si>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</si>
  <si>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</si>
  <si>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</si>
  <si>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</si>
  <si>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</si>
  <si>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</si>
  <si>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</si>
  <si>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</si>
  <si>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</si>
  <si>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</si>
  <si>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</si>
  <si>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</si>
  <si>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</si>
  <si>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</si>
  <si>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</si>
  <si>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</si>
  <si>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</si>
  <si>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</si>
  <si>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</si>
  <si>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</si>
  <si>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</si>
  <si>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</si>
  <si>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</si>
  <si>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</si>
  <si>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</si>
  <si>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</si>
  <si>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</si>
  <si>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</si>
  <si>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</si>
  <si>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</si>
  <si>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</si>
  <si>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</si>
  <si>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</si>
  <si>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</si>
  <si>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</si>
  <si>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</si>
  <si>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</si>
  <si>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</si>
  <si>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</si>
  <si>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</si>
  <si>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</si>
  <si>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</si>
  <si>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</si>
  <si>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</si>
  <si>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</si>
  <si>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</si>
  <si>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</si>
  <si>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</si>
  <si>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</si>
  <si>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</si>
  <si>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</si>
  <si>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</si>
  <si>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</si>
  <si>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</si>
  <si>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</si>
  <si>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</si>
  <si>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</si>
  <si>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</si>
  <si>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</si>
  <si>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</si>
  <si>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</si>
  <si>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</si>
  <si>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</si>
  <si>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</si>
  <si>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</si>
  <si>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</si>
  <si>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</si>
  <si>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</si>
  <si>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</si>
  <si>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</si>
  <si>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</si>
  <si>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</si>
  <si>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</si>
  <si>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</si>
  <si>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</si>
  <si>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</si>
  <si>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</si>
  <si>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</si>
  <si>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</si>
  <si>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</si>
  <si>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</si>
  <si>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</si>
  <si>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</si>
  <si>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</si>
  <si>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</si>
  <si>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</si>
  <si>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</si>
  <si>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</si>
  <si>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</si>
  <si>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</si>
  <si>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</si>
  <si>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</si>
  <si>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</si>
  <si>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</si>
  <si>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</si>
  <si>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</si>
  <si>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</si>
  <si>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</si>
  <si>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</si>
  <si>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</si>
  <si>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</si>
  <si>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</si>
  <si>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</si>
  <si>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</si>
  <si>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</si>
  <si>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</si>
  <si>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</si>
  <si>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</si>
  <si>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</si>
  <si>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</si>
  <si>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</si>
  <si>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</si>
  <si>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</si>
  <si>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</si>
  <si>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</si>
  <si>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</si>
  <si>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</si>
  <si>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</si>
  <si>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</si>
  <si>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</si>
  <si>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</si>
  <si>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</si>
  <si>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</si>
  <si>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</si>
  <si>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</si>
  <si>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</si>
  <si>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</si>
  <si>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</si>
  <si>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</si>
  <si>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</si>
  <si>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</si>
  <si>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</si>
  <si>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</si>
  <si>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</si>
  <si>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</si>
  <si>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</si>
  <si>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</si>
  <si>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</si>
  <si>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</si>
  <si>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</si>
  <si>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</si>
  <si>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</si>
  <si>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</si>
  <si>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</si>
  <si>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</si>
  <si>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4817 PULA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</si>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</sst>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N13" sqref="N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894056.31</v>
      </c>
      <c r="H10" s="86">
        <v>2107400</v>
      </c>
      <c r="I10" s="86">
        <v>2107400</v>
      </c>
      <c r="J10" s="86">
        <v>1087763.0900000001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894056.31</v>
      </c>
      <c r="H12" s="87">
        <f t="shared" ref="H12:J12" si="0">H10+H11</f>
        <v>2107400</v>
      </c>
      <c r="I12" s="87">
        <f t="shared" si="0"/>
        <v>2107400</v>
      </c>
      <c r="J12" s="87">
        <f t="shared" si="0"/>
        <v>1087763.0900000001</v>
      </c>
      <c r="K12" s="88">
        <f>J12/G12*100</f>
        <v>121.66606038494376</v>
      </c>
      <c r="L12" s="88">
        <f>J12/I12*100</f>
        <v>51.616356173483915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890856.31</v>
      </c>
      <c r="H13" s="86">
        <v>2080400</v>
      </c>
      <c r="I13" s="86">
        <v>2080400</v>
      </c>
      <c r="J13" s="86">
        <v>1084413.0900000001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3200</v>
      </c>
      <c r="H14" s="86">
        <v>27000</v>
      </c>
      <c r="I14" s="86">
        <v>27000</v>
      </c>
      <c r="J14" s="86">
        <v>3350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894056.31</v>
      </c>
      <c r="H15" s="87">
        <f t="shared" ref="H15:J15" si="1">H13+H14</f>
        <v>2107400</v>
      </c>
      <c r="I15" s="87">
        <f t="shared" si="1"/>
        <v>2107400</v>
      </c>
      <c r="J15" s="87">
        <f t="shared" si="1"/>
        <v>1087763.0900000001</v>
      </c>
      <c r="K15" s="88">
        <f>J15/G15*100</f>
        <v>121.66606038494376</v>
      </c>
      <c r="L15" s="88">
        <f>J15/I15*100</f>
        <v>51.616356173483915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zoomScale="90" zoomScaleNormal="90" workbookViewId="0">
      <selection activeCell="J25" sqref="J2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894056.31</v>
      </c>
      <c r="H10" s="65">
        <f>H11</f>
        <v>2107400</v>
      </c>
      <c r="I10" s="65">
        <f>I11</f>
        <v>2107400</v>
      </c>
      <c r="J10" s="65">
        <f>J11</f>
        <v>1087763.0900000001</v>
      </c>
      <c r="K10" s="69">
        <f t="shared" ref="K10:K18" si="0">(J10*100)/G10</f>
        <v>121.66606038494378</v>
      </c>
      <c r="L10" s="69">
        <f t="shared" ref="L10:L18" si="1">(J10*100)/I10</f>
        <v>51.616356173483922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894056.31</v>
      </c>
      <c r="H11" s="65">
        <f>H12+H15</f>
        <v>2107400</v>
      </c>
      <c r="I11" s="65">
        <f>I12+I15</f>
        <v>2107400</v>
      </c>
      <c r="J11" s="65">
        <f>J12+J15</f>
        <v>1087763.0900000001</v>
      </c>
      <c r="K11" s="65">
        <f t="shared" si="0"/>
        <v>121.66606038494378</v>
      </c>
      <c r="L11" s="65">
        <f t="shared" si="1"/>
        <v>51.616356173483922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</v>
      </c>
      <c r="I12" s="65">
        <f t="shared" si="2"/>
        <v>500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</v>
      </c>
      <c r="I13" s="65">
        <f t="shared" si="2"/>
        <v>500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</v>
      </c>
      <c r="I14" s="66">
        <v>500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894056.31</v>
      </c>
      <c r="H15" s="65">
        <f>H16</f>
        <v>2106900</v>
      </c>
      <c r="I15" s="65">
        <f>I16</f>
        <v>2106900</v>
      </c>
      <c r="J15" s="65">
        <f>J16</f>
        <v>1087763.0900000001</v>
      </c>
      <c r="K15" s="65">
        <f t="shared" si="0"/>
        <v>121.66606038494378</v>
      </c>
      <c r="L15" s="65">
        <f t="shared" si="1"/>
        <v>51.62860553419717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894056.31</v>
      </c>
      <c r="H16" s="65">
        <f>H17+H18</f>
        <v>2106900</v>
      </c>
      <c r="I16" s="65">
        <f>I17+I18</f>
        <v>2106900</v>
      </c>
      <c r="J16" s="65">
        <f>J17+J18</f>
        <v>1087763.0900000001</v>
      </c>
      <c r="K16" s="65">
        <f t="shared" si="0"/>
        <v>121.66606038494378</v>
      </c>
      <c r="L16" s="65">
        <f t="shared" si="1"/>
        <v>51.62860553419717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890856.31</v>
      </c>
      <c r="H17" s="66">
        <v>2079900</v>
      </c>
      <c r="I17" s="66">
        <v>2079900</v>
      </c>
      <c r="J17" s="66">
        <v>1084413.0900000001</v>
      </c>
      <c r="K17" s="66">
        <f t="shared" si="0"/>
        <v>121.72704821499217</v>
      </c>
      <c r="L17" s="66">
        <f t="shared" si="1"/>
        <v>52.137751334198768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3200</v>
      </c>
      <c r="H18" s="66">
        <v>27000</v>
      </c>
      <c r="I18" s="66">
        <v>27000</v>
      </c>
      <c r="J18" s="66">
        <v>3350</v>
      </c>
      <c r="K18" s="66">
        <f t="shared" si="0"/>
        <v>104.6875</v>
      </c>
      <c r="L18" s="66">
        <f t="shared" si="1"/>
        <v>12.407407407407407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894056.31</v>
      </c>
      <c r="H23" s="65">
        <f>H24+H68</f>
        <v>2107400</v>
      </c>
      <c r="I23" s="65">
        <f>I24+I68</f>
        <v>2107400</v>
      </c>
      <c r="J23" s="65">
        <f>J24+J68</f>
        <v>1087763.0900000001</v>
      </c>
      <c r="K23" s="70">
        <f t="shared" ref="K23:K54" si="3">(J23*100)/G23</f>
        <v>121.66606038494376</v>
      </c>
      <c r="L23" s="70">
        <f t="shared" ref="L23:L54" si="4">(J23*100)/I23</f>
        <v>51.616356173483915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890856.31</v>
      </c>
      <c r="H24" s="65">
        <f>H25+H34+H62</f>
        <v>2080400</v>
      </c>
      <c r="I24" s="65">
        <f>I25+I34+I62</f>
        <v>2080400</v>
      </c>
      <c r="J24" s="65">
        <f>J25+J34+J62</f>
        <v>1084413.0900000001</v>
      </c>
      <c r="K24" s="65">
        <f t="shared" si="3"/>
        <v>121.72704821499215</v>
      </c>
      <c r="L24" s="65">
        <f t="shared" si="4"/>
        <v>52.125220630647952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723564.42</v>
      </c>
      <c r="H25" s="65">
        <f>H26+H29+H31</f>
        <v>1596000</v>
      </c>
      <c r="I25" s="65">
        <f>I26+I29+I31</f>
        <v>1596000</v>
      </c>
      <c r="J25" s="65">
        <f>J26+J29+J31</f>
        <v>889760.73</v>
      </c>
      <c r="K25" s="65">
        <f t="shared" si="3"/>
        <v>122.96911033851001</v>
      </c>
      <c r="L25" s="65">
        <f t="shared" si="4"/>
        <v>55.749419172932328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600485.26</v>
      </c>
      <c r="H26" s="65">
        <f>H27+H28</f>
        <v>1250000</v>
      </c>
      <c r="I26" s="65">
        <f>I27+I28</f>
        <v>1250000</v>
      </c>
      <c r="J26" s="65">
        <f>J27+J28</f>
        <v>741737.59</v>
      </c>
      <c r="K26" s="65">
        <f t="shared" si="3"/>
        <v>123.52303035714814</v>
      </c>
      <c r="L26" s="65">
        <f t="shared" si="4"/>
        <v>59.339007199999998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595774.37</v>
      </c>
      <c r="H27" s="66">
        <v>1239000</v>
      </c>
      <c r="I27" s="66">
        <v>1239000</v>
      </c>
      <c r="J27" s="66">
        <v>736490.69</v>
      </c>
      <c r="K27" s="66">
        <f t="shared" si="3"/>
        <v>123.61906236416313</v>
      </c>
      <c r="L27" s="66">
        <f t="shared" si="4"/>
        <v>59.442347861178369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4710.8900000000003</v>
      </c>
      <c r="H28" s="66">
        <v>11000</v>
      </c>
      <c r="I28" s="66">
        <v>11000</v>
      </c>
      <c r="J28" s="66">
        <v>5246.9</v>
      </c>
      <c r="K28" s="66">
        <f t="shared" si="3"/>
        <v>111.37810477425708</v>
      </c>
      <c r="L28" s="66">
        <f t="shared" si="4"/>
        <v>47.699090909090906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23999.11</v>
      </c>
      <c r="H29" s="65">
        <f>H30</f>
        <v>51000</v>
      </c>
      <c r="I29" s="65">
        <f>I30</f>
        <v>51000</v>
      </c>
      <c r="J29" s="65">
        <f>J30</f>
        <v>25636.45</v>
      </c>
      <c r="K29" s="65">
        <f t="shared" si="3"/>
        <v>106.82250300115295</v>
      </c>
      <c r="L29" s="65">
        <f t="shared" si="4"/>
        <v>50.267549019607841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23999.11</v>
      </c>
      <c r="H30" s="66">
        <v>51000</v>
      </c>
      <c r="I30" s="66">
        <v>51000</v>
      </c>
      <c r="J30" s="66">
        <v>25636.45</v>
      </c>
      <c r="K30" s="66">
        <f t="shared" si="3"/>
        <v>106.82250300115295</v>
      </c>
      <c r="L30" s="66">
        <f t="shared" si="4"/>
        <v>50.267549019607841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99080.05</v>
      </c>
      <c r="H31" s="65">
        <f>H32+H33</f>
        <v>295000</v>
      </c>
      <c r="I31" s="65">
        <f>I32+I33</f>
        <v>295000</v>
      </c>
      <c r="J31" s="65">
        <f>J32+J33</f>
        <v>122386.69</v>
      </c>
      <c r="K31" s="65">
        <f t="shared" si="3"/>
        <v>123.52304020839715</v>
      </c>
      <c r="L31" s="65">
        <f t="shared" si="4"/>
        <v>41.487013559322037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60000</v>
      </c>
      <c r="I32" s="66">
        <v>60000</v>
      </c>
      <c r="J32" s="66">
        <v>0</v>
      </c>
      <c r="K32" s="66" t="e">
        <f t="shared" si="3"/>
        <v>#DIV/0!</v>
      </c>
      <c r="L32" s="66">
        <f t="shared" si="4"/>
        <v>0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99080.05</v>
      </c>
      <c r="H33" s="66">
        <v>235000</v>
      </c>
      <c r="I33" s="66">
        <v>235000</v>
      </c>
      <c r="J33" s="66">
        <v>122386.69</v>
      </c>
      <c r="K33" s="66">
        <f t="shared" si="3"/>
        <v>123.52304020839715</v>
      </c>
      <c r="L33" s="66">
        <f t="shared" si="4"/>
        <v>52.079442553191491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G35+G39+G44+G54+G56</f>
        <v>166111.88999999998</v>
      </c>
      <c r="H34" s="65">
        <f>H35+H39+H44+H54+H56</f>
        <v>439200</v>
      </c>
      <c r="I34" s="65">
        <f>I35+I39+I44+I54+I56</f>
        <v>439200</v>
      </c>
      <c r="J34" s="65">
        <f>J35+J39+J44+J54+J56</f>
        <v>193327.36000000002</v>
      </c>
      <c r="K34" s="65">
        <f t="shared" si="3"/>
        <v>116.38381816015701</v>
      </c>
      <c r="L34" s="65">
        <f t="shared" si="4"/>
        <v>44.018069216757745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14285.61</v>
      </c>
      <c r="H35" s="65">
        <f>H36+H37+H38</f>
        <v>46000</v>
      </c>
      <c r="I35" s="65">
        <f>I36+I37+I38</f>
        <v>46000</v>
      </c>
      <c r="J35" s="65">
        <f>J36+J37+J38</f>
        <v>15799.2</v>
      </c>
      <c r="K35" s="65">
        <f t="shared" si="3"/>
        <v>110.59520734501362</v>
      </c>
      <c r="L35" s="65">
        <f t="shared" si="4"/>
        <v>34.346086956521738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4200</v>
      </c>
      <c r="H36" s="66">
        <v>15000</v>
      </c>
      <c r="I36" s="66">
        <v>15000</v>
      </c>
      <c r="J36" s="66">
        <v>3900</v>
      </c>
      <c r="K36" s="66">
        <f t="shared" si="3"/>
        <v>92.857142857142861</v>
      </c>
      <c r="L36" s="66">
        <f t="shared" si="4"/>
        <v>26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10085.61</v>
      </c>
      <c r="H37" s="66">
        <v>30000</v>
      </c>
      <c r="I37" s="66">
        <v>30000</v>
      </c>
      <c r="J37" s="66">
        <v>11746.2</v>
      </c>
      <c r="K37" s="66">
        <f t="shared" si="3"/>
        <v>116.46494361768896</v>
      </c>
      <c r="L37" s="66">
        <f t="shared" si="4"/>
        <v>39.154000000000003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1000</v>
      </c>
      <c r="I38" s="66">
        <v>1000</v>
      </c>
      <c r="J38" s="66">
        <v>153</v>
      </c>
      <c r="K38" s="66" t="e">
        <f t="shared" si="3"/>
        <v>#DIV/0!</v>
      </c>
      <c r="L38" s="66">
        <f t="shared" si="4"/>
        <v>15.3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</f>
        <v>12500</v>
      </c>
      <c r="H39" s="65">
        <f>H40+H41+H42+H43</f>
        <v>36000</v>
      </c>
      <c r="I39" s="65">
        <f>I40+I41+I42+I43</f>
        <v>36000</v>
      </c>
      <c r="J39" s="65">
        <f>J40+J41+J42+J43</f>
        <v>11200</v>
      </c>
      <c r="K39" s="65">
        <f t="shared" si="3"/>
        <v>89.6</v>
      </c>
      <c r="L39" s="65">
        <f t="shared" si="4"/>
        <v>31.111111111111111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11000</v>
      </c>
      <c r="H40" s="66">
        <v>26500</v>
      </c>
      <c r="I40" s="66">
        <v>26500</v>
      </c>
      <c r="J40" s="66">
        <v>9000</v>
      </c>
      <c r="K40" s="66">
        <f t="shared" si="3"/>
        <v>81.818181818181813</v>
      </c>
      <c r="L40" s="66">
        <f t="shared" si="4"/>
        <v>33.962264150943398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1500</v>
      </c>
      <c r="H41" s="66">
        <v>4500</v>
      </c>
      <c r="I41" s="66">
        <v>4500</v>
      </c>
      <c r="J41" s="66">
        <v>2200</v>
      </c>
      <c r="K41" s="66">
        <f t="shared" si="3"/>
        <v>146.66666666666666</v>
      </c>
      <c r="L41" s="66">
        <f t="shared" si="4"/>
        <v>48.888888888888886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3000</v>
      </c>
      <c r="I42" s="66">
        <v>3000</v>
      </c>
      <c r="J42" s="66">
        <v>0</v>
      </c>
      <c r="K42" s="66" t="e">
        <f t="shared" si="3"/>
        <v>#DIV/0!</v>
      </c>
      <c r="L42" s="66">
        <f t="shared" si="4"/>
        <v>0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2000</v>
      </c>
      <c r="I43" s="66">
        <v>2000</v>
      </c>
      <c r="J43" s="66">
        <v>0</v>
      </c>
      <c r="K43" s="66" t="e">
        <f t="shared" si="3"/>
        <v>#DIV/0!</v>
      </c>
      <c r="L43" s="66">
        <f t="shared" si="4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138356</v>
      </c>
      <c r="H44" s="65">
        <f>H45+H46+H47+H48+H49+H50+H51+H52+H53</f>
        <v>344300</v>
      </c>
      <c r="I44" s="65">
        <f>I45+I46+I47+I48+I49+I50+I51+I52+I53</f>
        <v>344300</v>
      </c>
      <c r="J44" s="65">
        <f>J45+J46+J47+J48+J49+J50+J51+J52+J53</f>
        <v>163531.87</v>
      </c>
      <c r="K44" s="65">
        <f t="shared" si="3"/>
        <v>118.19644251062476</v>
      </c>
      <c r="L44" s="65">
        <f t="shared" si="4"/>
        <v>47.496912576241648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14500</v>
      </c>
      <c r="H45" s="66">
        <v>36000</v>
      </c>
      <c r="I45" s="66">
        <v>36000</v>
      </c>
      <c r="J45" s="66">
        <v>19000</v>
      </c>
      <c r="K45" s="66">
        <f t="shared" si="3"/>
        <v>131.0344827586207</v>
      </c>
      <c r="L45" s="66">
        <f t="shared" si="4"/>
        <v>52.777777777777779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300</v>
      </c>
      <c r="H46" s="66">
        <v>12000</v>
      </c>
      <c r="I46" s="66">
        <v>12000</v>
      </c>
      <c r="J46" s="66">
        <v>500</v>
      </c>
      <c r="K46" s="66">
        <f t="shared" si="3"/>
        <v>166.66666666666666</v>
      </c>
      <c r="L46" s="66">
        <f t="shared" si="4"/>
        <v>4.166666666666667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1900</v>
      </c>
      <c r="H47" s="66">
        <v>7000</v>
      </c>
      <c r="I47" s="66">
        <v>7000</v>
      </c>
      <c r="J47" s="66">
        <v>100</v>
      </c>
      <c r="K47" s="66">
        <f t="shared" si="3"/>
        <v>5.2631578947368425</v>
      </c>
      <c r="L47" s="66">
        <f t="shared" si="4"/>
        <v>1.4285714285714286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1000</v>
      </c>
      <c r="H48" s="66">
        <v>4000</v>
      </c>
      <c r="I48" s="66">
        <v>4000</v>
      </c>
      <c r="J48" s="66">
        <v>1000</v>
      </c>
      <c r="K48" s="66">
        <f t="shared" si="3"/>
        <v>100</v>
      </c>
      <c r="L48" s="66">
        <f t="shared" si="4"/>
        <v>25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3300</v>
      </c>
      <c r="H49" s="66">
        <v>7000</v>
      </c>
      <c r="I49" s="66">
        <v>7000</v>
      </c>
      <c r="J49" s="66">
        <v>3850</v>
      </c>
      <c r="K49" s="66">
        <f t="shared" si="3"/>
        <v>116.66666666666667</v>
      </c>
      <c r="L49" s="66">
        <f t="shared" si="4"/>
        <v>55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171</v>
      </c>
      <c r="H50" s="66">
        <v>5000</v>
      </c>
      <c r="I50" s="66">
        <v>5000</v>
      </c>
      <c r="J50" s="66">
        <v>639.29999999999995</v>
      </c>
      <c r="K50" s="66">
        <f t="shared" si="3"/>
        <v>373.85964912280701</v>
      </c>
      <c r="L50" s="66">
        <f t="shared" si="4"/>
        <v>12.786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117000</v>
      </c>
      <c r="H51" s="66">
        <v>270000</v>
      </c>
      <c r="I51" s="66">
        <v>270000</v>
      </c>
      <c r="J51" s="66">
        <v>138000</v>
      </c>
      <c r="K51" s="66">
        <f t="shared" si="3"/>
        <v>117.94871794871794</v>
      </c>
      <c r="L51" s="66">
        <f t="shared" si="4"/>
        <v>51.111111111111114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60</v>
      </c>
      <c r="H52" s="66">
        <v>300</v>
      </c>
      <c r="I52" s="66">
        <v>300</v>
      </c>
      <c r="J52" s="66">
        <v>60</v>
      </c>
      <c r="K52" s="66">
        <f t="shared" si="3"/>
        <v>100</v>
      </c>
      <c r="L52" s="66">
        <f t="shared" si="4"/>
        <v>20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125</v>
      </c>
      <c r="H53" s="66">
        <v>3000</v>
      </c>
      <c r="I53" s="66">
        <v>3000</v>
      </c>
      <c r="J53" s="66">
        <v>382.57</v>
      </c>
      <c r="K53" s="66">
        <f t="shared" si="3"/>
        <v>306.05599999999998</v>
      </c>
      <c r="L53" s="66">
        <f t="shared" si="4"/>
        <v>12.752333333333333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250</v>
      </c>
      <c r="H54" s="65">
        <f>H55</f>
        <v>1600</v>
      </c>
      <c r="I54" s="65">
        <f>I55</f>
        <v>1600</v>
      </c>
      <c r="J54" s="65">
        <f>J55</f>
        <v>50</v>
      </c>
      <c r="K54" s="65">
        <f t="shared" si="3"/>
        <v>20</v>
      </c>
      <c r="L54" s="65">
        <f t="shared" si="4"/>
        <v>3.125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250</v>
      </c>
      <c r="H55" s="66">
        <v>1600</v>
      </c>
      <c r="I55" s="66">
        <v>1600</v>
      </c>
      <c r="J55" s="66">
        <v>50</v>
      </c>
      <c r="K55" s="66">
        <f t="shared" ref="K55:K74" si="5">(J55*100)/G55</f>
        <v>20</v>
      </c>
      <c r="L55" s="66">
        <f t="shared" ref="L55:L74" si="6">(J55*100)/I55</f>
        <v>3.125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720.28</v>
      </c>
      <c r="H56" s="65">
        <f>H57+H58+H59+H60+H61</f>
        <v>11300</v>
      </c>
      <c r="I56" s="65">
        <f>I57+I58+I59+I60+I61</f>
        <v>11300</v>
      </c>
      <c r="J56" s="65">
        <f>J57+J58+J59+J60+J61</f>
        <v>2746.29</v>
      </c>
      <c r="K56" s="65">
        <f t="shared" si="5"/>
        <v>381.28089076470263</v>
      </c>
      <c r="L56" s="65">
        <f t="shared" si="6"/>
        <v>24.303451327433628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620.28</v>
      </c>
      <c r="H57" s="66">
        <v>1500</v>
      </c>
      <c r="I57" s="66">
        <v>1500</v>
      </c>
      <c r="J57" s="66">
        <v>1063.69</v>
      </c>
      <c r="K57" s="66">
        <f t="shared" si="5"/>
        <v>171.48545818017669</v>
      </c>
      <c r="L57" s="66">
        <f t="shared" si="6"/>
        <v>70.912666666666667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100</v>
      </c>
      <c r="I58" s="66">
        <v>100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1700</v>
      </c>
      <c r="I59" s="66">
        <v>1700</v>
      </c>
      <c r="J59" s="66">
        <v>970</v>
      </c>
      <c r="K59" s="66" t="e">
        <f t="shared" si="5"/>
        <v>#DIV/0!</v>
      </c>
      <c r="L59" s="66">
        <f t="shared" si="6"/>
        <v>57.058823529411768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6500</v>
      </c>
      <c r="I60" s="66">
        <v>6500</v>
      </c>
      <c r="J60" s="66">
        <v>502.91</v>
      </c>
      <c r="K60" s="66" t="e">
        <f t="shared" si="5"/>
        <v>#DIV/0!</v>
      </c>
      <c r="L60" s="66">
        <f t="shared" si="6"/>
        <v>7.7370769230769234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100</v>
      </c>
      <c r="H61" s="66">
        <v>1500</v>
      </c>
      <c r="I61" s="66">
        <v>1500</v>
      </c>
      <c r="J61" s="66">
        <v>209.69</v>
      </c>
      <c r="K61" s="66">
        <f t="shared" si="5"/>
        <v>209.69</v>
      </c>
      <c r="L61" s="66">
        <f t="shared" si="6"/>
        <v>13.979333333333333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1180</v>
      </c>
      <c r="H62" s="65">
        <f>H63+H65</f>
        <v>45200</v>
      </c>
      <c r="I62" s="65">
        <f>I63+I65</f>
        <v>45200</v>
      </c>
      <c r="J62" s="65">
        <f>J63+J65</f>
        <v>1325</v>
      </c>
      <c r="K62" s="65">
        <f t="shared" si="5"/>
        <v>112.28813559322033</v>
      </c>
      <c r="L62" s="65">
        <f t="shared" si="6"/>
        <v>2.9314159292035398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580</v>
      </c>
      <c r="H63" s="65">
        <f>H64</f>
        <v>1700</v>
      </c>
      <c r="I63" s="65">
        <f>I64</f>
        <v>1700</v>
      </c>
      <c r="J63" s="65">
        <f>J64</f>
        <v>525</v>
      </c>
      <c r="K63" s="65">
        <f t="shared" si="5"/>
        <v>90.517241379310349</v>
      </c>
      <c r="L63" s="65">
        <f t="shared" si="6"/>
        <v>30.882352941176471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580</v>
      </c>
      <c r="H64" s="66">
        <v>1700</v>
      </c>
      <c r="I64" s="66">
        <v>1700</v>
      </c>
      <c r="J64" s="66">
        <v>525</v>
      </c>
      <c r="K64" s="66">
        <f t="shared" si="5"/>
        <v>90.517241379310349</v>
      </c>
      <c r="L64" s="66">
        <f t="shared" si="6"/>
        <v>30.882352941176471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600</v>
      </c>
      <c r="H65" s="65">
        <f>H66+H67</f>
        <v>43500</v>
      </c>
      <c r="I65" s="65">
        <f>I66+I67</f>
        <v>43500</v>
      </c>
      <c r="J65" s="65">
        <f>J66+J67</f>
        <v>800</v>
      </c>
      <c r="K65" s="65">
        <f t="shared" si="5"/>
        <v>133.33333333333334</v>
      </c>
      <c r="L65" s="65">
        <f t="shared" si="6"/>
        <v>1.8390804597701149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600</v>
      </c>
      <c r="H66" s="66">
        <v>1500</v>
      </c>
      <c r="I66" s="66">
        <v>1500</v>
      </c>
      <c r="J66" s="66">
        <v>800</v>
      </c>
      <c r="K66" s="66">
        <f t="shared" si="5"/>
        <v>133.33333333333334</v>
      </c>
      <c r="L66" s="66">
        <f t="shared" si="6"/>
        <v>53.333333333333336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42000</v>
      </c>
      <c r="I67" s="66">
        <v>42000</v>
      </c>
      <c r="J67" s="66">
        <v>0</v>
      </c>
      <c r="K67" s="66" t="e">
        <f t="shared" si="5"/>
        <v>#DIV/0!</v>
      </c>
      <c r="L67" s="66">
        <f t="shared" si="6"/>
        <v>0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G69+G72</f>
        <v>3200</v>
      </c>
      <c r="H68" s="65">
        <f>H69+H72</f>
        <v>27000</v>
      </c>
      <c r="I68" s="65">
        <f>I69+I72</f>
        <v>27000</v>
      </c>
      <c r="J68" s="65">
        <f>J69+J72</f>
        <v>3350</v>
      </c>
      <c r="K68" s="65">
        <f t="shared" si="5"/>
        <v>104.6875</v>
      </c>
      <c r="L68" s="65">
        <f t="shared" si="6"/>
        <v>12.407407407407407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7">G70</f>
        <v>3200</v>
      </c>
      <c r="H69" s="65">
        <f t="shared" si="7"/>
        <v>12000</v>
      </c>
      <c r="I69" s="65">
        <f t="shared" si="7"/>
        <v>12000</v>
      </c>
      <c r="J69" s="65">
        <f t="shared" si="7"/>
        <v>3350</v>
      </c>
      <c r="K69" s="65">
        <f t="shared" si="5"/>
        <v>104.6875</v>
      </c>
      <c r="L69" s="65">
        <f t="shared" si="6"/>
        <v>27.916666666666668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3200</v>
      </c>
      <c r="H70" s="65">
        <f t="shared" si="7"/>
        <v>12000</v>
      </c>
      <c r="I70" s="65">
        <f t="shared" si="7"/>
        <v>12000</v>
      </c>
      <c r="J70" s="65">
        <f t="shared" si="7"/>
        <v>3350</v>
      </c>
      <c r="K70" s="65">
        <f t="shared" si="5"/>
        <v>104.6875</v>
      </c>
      <c r="L70" s="65">
        <f t="shared" si="6"/>
        <v>27.916666666666668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3200</v>
      </c>
      <c r="H71" s="66">
        <v>12000</v>
      </c>
      <c r="I71" s="66">
        <v>12000</v>
      </c>
      <c r="J71" s="66">
        <v>3350</v>
      </c>
      <c r="K71" s="66">
        <f t="shared" si="5"/>
        <v>104.6875</v>
      </c>
      <c r="L71" s="66">
        <f t="shared" si="6"/>
        <v>27.916666666666668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8">G73</f>
        <v>0</v>
      </c>
      <c r="H72" s="65">
        <f t="shared" si="8"/>
        <v>15000</v>
      </c>
      <c r="I72" s="65">
        <f t="shared" si="8"/>
        <v>15000</v>
      </c>
      <c r="J72" s="65">
        <f t="shared" si="8"/>
        <v>0</v>
      </c>
      <c r="K72" s="65" t="e">
        <f t="shared" si="5"/>
        <v>#DIV/0!</v>
      </c>
      <c r="L72" s="65">
        <f t="shared" si="6"/>
        <v>0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8"/>
        <v>0</v>
      </c>
      <c r="H73" s="65">
        <f t="shared" si="8"/>
        <v>15000</v>
      </c>
      <c r="I73" s="65">
        <f t="shared" si="8"/>
        <v>15000</v>
      </c>
      <c r="J73" s="65">
        <f t="shared" si="8"/>
        <v>0</v>
      </c>
      <c r="K73" s="65" t="e">
        <f t="shared" si="5"/>
        <v>#DIV/0!</v>
      </c>
      <c r="L73" s="65">
        <f t="shared" si="6"/>
        <v>0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0</v>
      </c>
      <c r="H74" s="66">
        <v>15000</v>
      </c>
      <c r="I74" s="66">
        <v>15000</v>
      </c>
      <c r="J74" s="66">
        <v>0</v>
      </c>
      <c r="K74" s="66" t="e">
        <f t="shared" si="5"/>
        <v>#DIV/0!</v>
      </c>
      <c r="L74" s="66">
        <f t="shared" si="6"/>
        <v>0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16" sqref="F1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894056.31</v>
      </c>
      <c r="D6" s="71">
        <f>D7+D9</f>
        <v>2107400</v>
      </c>
      <c r="E6" s="71">
        <f>E7+E9</f>
        <v>2107400</v>
      </c>
      <c r="F6" s="71">
        <f>F7+F9</f>
        <v>1087763.0900000001</v>
      </c>
      <c r="G6" s="72">
        <f t="shared" ref="G6:G15" si="0">(F6*100)/C6</f>
        <v>121.66606038494378</v>
      </c>
      <c r="H6" s="72">
        <f t="shared" ref="H6:H15" si="1">(F6*100)/E6</f>
        <v>51.616356173483922</v>
      </c>
    </row>
    <row r="7" spans="1:8" x14ac:dyDescent="0.25">
      <c r="A7"/>
      <c r="B7" s="8" t="s">
        <v>165</v>
      </c>
      <c r="C7" s="71">
        <f>C8</f>
        <v>894056.31</v>
      </c>
      <c r="D7" s="71">
        <f>D8</f>
        <v>2106900</v>
      </c>
      <c r="E7" s="71">
        <f>E8</f>
        <v>2106900</v>
      </c>
      <c r="F7" s="71">
        <f>F8</f>
        <v>1087763.0900000001</v>
      </c>
      <c r="G7" s="72">
        <f t="shared" si="0"/>
        <v>121.66606038494378</v>
      </c>
      <c r="H7" s="72">
        <f t="shared" si="1"/>
        <v>51.62860553419717</v>
      </c>
    </row>
    <row r="8" spans="1:8" x14ac:dyDescent="0.25">
      <c r="A8"/>
      <c r="B8" s="16" t="s">
        <v>166</v>
      </c>
      <c r="C8" s="73">
        <v>894056.31</v>
      </c>
      <c r="D8" s="73">
        <v>2106900</v>
      </c>
      <c r="E8" s="73">
        <v>2106900</v>
      </c>
      <c r="F8" s="74">
        <v>1087763.0900000001</v>
      </c>
      <c r="G8" s="70">
        <f t="shared" si="0"/>
        <v>121.66606038494378</v>
      </c>
      <c r="H8" s="70">
        <f t="shared" si="1"/>
        <v>51.62860553419717</v>
      </c>
    </row>
    <row r="9" spans="1:8" x14ac:dyDescent="0.25">
      <c r="A9"/>
      <c r="B9" s="8" t="s">
        <v>167</v>
      </c>
      <c r="C9" s="71">
        <f>C10</f>
        <v>0</v>
      </c>
      <c r="D9" s="71">
        <f>D10</f>
        <v>500</v>
      </c>
      <c r="E9" s="71">
        <f>E10</f>
        <v>500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168</v>
      </c>
      <c r="C10" s="73">
        <v>0</v>
      </c>
      <c r="D10" s="73">
        <v>500</v>
      </c>
      <c r="E10" s="73">
        <v>500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894056.31</v>
      </c>
      <c r="D11" s="75">
        <f>D12+D14</f>
        <v>2107400</v>
      </c>
      <c r="E11" s="75">
        <f>E12+E14</f>
        <v>2107400</v>
      </c>
      <c r="F11" s="75">
        <f>F12+F14</f>
        <v>1087763.0900000001</v>
      </c>
      <c r="G11" s="72">
        <f t="shared" si="0"/>
        <v>121.66606038494378</v>
      </c>
      <c r="H11" s="72">
        <f t="shared" si="1"/>
        <v>51.616356173483922</v>
      </c>
    </row>
    <row r="12" spans="1:8" x14ac:dyDescent="0.25">
      <c r="A12"/>
      <c r="B12" s="8" t="s">
        <v>165</v>
      </c>
      <c r="C12" s="75">
        <f>C13</f>
        <v>894056.31</v>
      </c>
      <c r="D12" s="75">
        <f>D13</f>
        <v>2106900</v>
      </c>
      <c r="E12" s="75">
        <f>E13</f>
        <v>2106900</v>
      </c>
      <c r="F12" s="75">
        <f>F13</f>
        <v>1087763.0900000001</v>
      </c>
      <c r="G12" s="72">
        <f t="shared" si="0"/>
        <v>121.66606038494376</v>
      </c>
      <c r="H12" s="72">
        <f t="shared" si="1"/>
        <v>51.628605534197163</v>
      </c>
    </row>
    <row r="13" spans="1:8" x14ac:dyDescent="0.25">
      <c r="A13"/>
      <c r="B13" s="16" t="s">
        <v>166</v>
      </c>
      <c r="C13" s="73">
        <v>894056.31</v>
      </c>
      <c r="D13" s="73">
        <v>2106900</v>
      </c>
      <c r="E13" s="76">
        <v>2106900</v>
      </c>
      <c r="F13" s="74">
        <v>1087763.0900000001</v>
      </c>
      <c r="G13" s="70">
        <f t="shared" si="0"/>
        <v>121.66606038494376</v>
      </c>
      <c r="H13" s="70">
        <f t="shared" si="1"/>
        <v>51.628605534197163</v>
      </c>
    </row>
    <row r="14" spans="1:8" x14ac:dyDescent="0.25">
      <c r="A14"/>
      <c r="B14" s="8" t="s">
        <v>167</v>
      </c>
      <c r="C14" s="75">
        <f>C15</f>
        <v>0</v>
      </c>
      <c r="D14" s="75">
        <f>D15</f>
        <v>500</v>
      </c>
      <c r="E14" s="75">
        <f>E15</f>
        <v>500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168</v>
      </c>
      <c r="C15" s="73">
        <v>0</v>
      </c>
      <c r="D15" s="73">
        <v>500</v>
      </c>
      <c r="E15" s="76">
        <v>500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894056.31</v>
      </c>
      <c r="D6" s="75">
        <f t="shared" si="0"/>
        <v>2107400</v>
      </c>
      <c r="E6" s="75">
        <f t="shared" si="0"/>
        <v>2107400</v>
      </c>
      <c r="F6" s="75">
        <f t="shared" si="0"/>
        <v>1087763.0900000001</v>
      </c>
      <c r="G6" s="70">
        <f>(F6*100)/C6</f>
        <v>121.66606038494376</v>
      </c>
      <c r="H6" s="70">
        <f>(F6*100)/E6</f>
        <v>51.616356173483915</v>
      </c>
    </row>
    <row r="7" spans="2:8" x14ac:dyDescent="0.25">
      <c r="B7" s="8" t="s">
        <v>169</v>
      </c>
      <c r="C7" s="75">
        <f t="shared" si="0"/>
        <v>894056.31</v>
      </c>
      <c r="D7" s="75">
        <f t="shared" si="0"/>
        <v>2107400</v>
      </c>
      <c r="E7" s="75">
        <f t="shared" si="0"/>
        <v>2107400</v>
      </c>
      <c r="F7" s="75">
        <f t="shared" si="0"/>
        <v>1087763.0900000001</v>
      </c>
      <c r="G7" s="70">
        <f>(F7*100)/C7</f>
        <v>121.66606038494376</v>
      </c>
      <c r="H7" s="70">
        <f>(F7*100)/E7</f>
        <v>51.616356173483915</v>
      </c>
    </row>
    <row r="8" spans="2:8" x14ac:dyDescent="0.25">
      <c r="B8" s="11" t="s">
        <v>170</v>
      </c>
      <c r="C8" s="73">
        <v>894056.31</v>
      </c>
      <c r="D8" s="73">
        <v>2107400</v>
      </c>
      <c r="E8" s="73">
        <v>2107400</v>
      </c>
      <c r="F8" s="74">
        <v>1087763.0900000001</v>
      </c>
      <c r="G8" s="70">
        <f>(F8*100)/C8</f>
        <v>121.66606038494376</v>
      </c>
      <c r="H8" s="70">
        <f>(F8*100)/E8</f>
        <v>51.616356173483915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2"/>
  <sheetViews>
    <sheetView zoomScaleNormal="100" workbookViewId="0">
      <selection activeCell="F7" sqref="F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171</v>
      </c>
      <c r="C1" s="39"/>
    </row>
    <row r="2" spans="1:6" ht="15" customHeight="1" x14ac:dyDescent="0.2">
      <c r="A2" s="41" t="s">
        <v>34</v>
      </c>
      <c r="B2" s="42" t="s">
        <v>172</v>
      </c>
      <c r="C2" s="39"/>
    </row>
    <row r="3" spans="1:6" s="39" customFormat="1" ht="43.5" customHeight="1" x14ac:dyDescent="0.2">
      <c r="A3" s="43" t="s">
        <v>35</v>
      </c>
      <c r="B3" s="37" t="s">
        <v>173</v>
      </c>
    </row>
    <row r="4" spans="1:6" s="39" customFormat="1" x14ac:dyDescent="0.2">
      <c r="A4" s="43" t="s">
        <v>36</v>
      </c>
      <c r="B4" s="44" t="s">
        <v>174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175</v>
      </c>
      <c r="B7" s="46"/>
      <c r="C7" s="77">
        <f>C11+C55</f>
        <v>2106900</v>
      </c>
      <c r="D7" s="77">
        <f>D11+D55</f>
        <v>2106900</v>
      </c>
      <c r="E7" s="77">
        <f>E11+E55</f>
        <v>1087763.0900000001</v>
      </c>
      <c r="F7" s="77">
        <f>(E7*100)/D7</f>
        <v>51.628605534197163</v>
      </c>
    </row>
    <row r="8" spans="1:6" x14ac:dyDescent="0.2">
      <c r="A8" s="47" t="s">
        <v>68</v>
      </c>
      <c r="B8" s="46"/>
      <c r="C8" s="77">
        <f>C68</f>
        <v>500</v>
      </c>
      <c r="D8" s="77">
        <f>D68</f>
        <v>500</v>
      </c>
      <c r="E8" s="77">
        <f>E68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176</v>
      </c>
      <c r="B10" s="47" t="s">
        <v>177</v>
      </c>
      <c r="C10" s="47" t="s">
        <v>43</v>
      </c>
      <c r="D10" s="47" t="s">
        <v>178</v>
      </c>
      <c r="E10" s="47" t="s">
        <v>179</v>
      </c>
      <c r="F10" s="47" t="s">
        <v>180</v>
      </c>
    </row>
    <row r="11" spans="1:6" x14ac:dyDescent="0.2">
      <c r="A11" s="49" t="s">
        <v>66</v>
      </c>
      <c r="B11" s="50" t="s">
        <v>67</v>
      </c>
      <c r="C11" s="80">
        <f>C12+C21+C49</f>
        <v>2079900</v>
      </c>
      <c r="D11" s="80">
        <f>D12+D21+D49</f>
        <v>2079900</v>
      </c>
      <c r="E11" s="80">
        <f>E12+E21+E49</f>
        <v>1084413.0900000001</v>
      </c>
      <c r="F11" s="81">
        <f>(E11*100)/D11</f>
        <v>52.137751334198768</v>
      </c>
    </row>
    <row r="12" spans="1:6" x14ac:dyDescent="0.2">
      <c r="A12" s="51" t="s">
        <v>68</v>
      </c>
      <c r="B12" s="52" t="s">
        <v>69</v>
      </c>
      <c r="C12" s="82">
        <f>C13+C16+C18</f>
        <v>1596000</v>
      </c>
      <c r="D12" s="82">
        <f>D13+D16+D18</f>
        <v>1596000</v>
      </c>
      <c r="E12" s="82">
        <f>E13+E16+E18</f>
        <v>889760.73</v>
      </c>
      <c r="F12" s="81">
        <f>(E12*100)/D12</f>
        <v>55.749419172932328</v>
      </c>
    </row>
    <row r="13" spans="1:6" x14ac:dyDescent="0.2">
      <c r="A13" s="53" t="s">
        <v>70</v>
      </c>
      <c r="B13" s="54" t="s">
        <v>71</v>
      </c>
      <c r="C13" s="83">
        <f>C14+C15</f>
        <v>1250000</v>
      </c>
      <c r="D13" s="83">
        <f>D14+D15</f>
        <v>1250000</v>
      </c>
      <c r="E13" s="83">
        <f>E14+E15</f>
        <v>741737.59</v>
      </c>
      <c r="F13" s="83">
        <f>(E13*100)/D13</f>
        <v>59.339007199999998</v>
      </c>
    </row>
    <row r="14" spans="1:6" x14ac:dyDescent="0.2">
      <c r="A14" s="55" t="s">
        <v>72</v>
      </c>
      <c r="B14" s="56" t="s">
        <v>73</v>
      </c>
      <c r="C14" s="84">
        <v>1239000</v>
      </c>
      <c r="D14" s="84">
        <v>1239000</v>
      </c>
      <c r="E14" s="84">
        <v>736490.69</v>
      </c>
      <c r="F14" s="84"/>
    </row>
    <row r="15" spans="1:6" x14ac:dyDescent="0.2">
      <c r="A15" s="55" t="s">
        <v>74</v>
      </c>
      <c r="B15" s="56" t="s">
        <v>75</v>
      </c>
      <c r="C15" s="84">
        <v>11000</v>
      </c>
      <c r="D15" s="84">
        <v>11000</v>
      </c>
      <c r="E15" s="84">
        <v>5246.9</v>
      </c>
      <c r="F15" s="84"/>
    </row>
    <row r="16" spans="1:6" x14ac:dyDescent="0.2">
      <c r="A16" s="53" t="s">
        <v>76</v>
      </c>
      <c r="B16" s="54" t="s">
        <v>77</v>
      </c>
      <c r="C16" s="83">
        <f>C17</f>
        <v>51000</v>
      </c>
      <c r="D16" s="83">
        <f>D17</f>
        <v>51000</v>
      </c>
      <c r="E16" s="83">
        <f>E17</f>
        <v>25636.45</v>
      </c>
      <c r="F16" s="83">
        <f>(E16*100)/D16</f>
        <v>50.267549019607841</v>
      </c>
    </row>
    <row r="17" spans="1:6" x14ac:dyDescent="0.2">
      <c r="A17" s="55" t="s">
        <v>78</v>
      </c>
      <c r="B17" s="56" t="s">
        <v>77</v>
      </c>
      <c r="C17" s="84">
        <v>51000</v>
      </c>
      <c r="D17" s="84">
        <v>51000</v>
      </c>
      <c r="E17" s="84">
        <v>25636.45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295000</v>
      </c>
      <c r="D18" s="83">
        <f>D19+D20</f>
        <v>295000</v>
      </c>
      <c r="E18" s="83">
        <f>E19+E20</f>
        <v>122386.69</v>
      </c>
      <c r="F18" s="83">
        <f>(E18*100)/D18</f>
        <v>41.487013559322037</v>
      </c>
    </row>
    <row r="19" spans="1:6" x14ac:dyDescent="0.2">
      <c r="A19" s="55" t="s">
        <v>81</v>
      </c>
      <c r="B19" s="56" t="s">
        <v>82</v>
      </c>
      <c r="C19" s="84">
        <v>60000</v>
      </c>
      <c r="D19" s="84">
        <v>60000</v>
      </c>
      <c r="E19" s="84">
        <v>0</v>
      </c>
      <c r="F19" s="84"/>
    </row>
    <row r="20" spans="1:6" x14ac:dyDescent="0.2">
      <c r="A20" s="55" t="s">
        <v>83</v>
      </c>
      <c r="B20" s="56" t="s">
        <v>84</v>
      </c>
      <c r="C20" s="84">
        <v>235000</v>
      </c>
      <c r="D20" s="84">
        <v>235000</v>
      </c>
      <c r="E20" s="84">
        <v>122386.69</v>
      </c>
      <c r="F20" s="84"/>
    </row>
    <row r="21" spans="1:6" x14ac:dyDescent="0.2">
      <c r="A21" s="51" t="s">
        <v>85</v>
      </c>
      <c r="B21" s="52" t="s">
        <v>86</v>
      </c>
      <c r="C21" s="82">
        <f>C22+C26+C31+C41+C43</f>
        <v>438700</v>
      </c>
      <c r="D21" s="82">
        <f>D22+D26+D31+D41+D43</f>
        <v>438700</v>
      </c>
      <c r="E21" s="82">
        <f>E22+E26+E31+E41+E43</f>
        <v>193327.36000000002</v>
      </c>
      <c r="F21" s="81">
        <f>(E21*100)/D21</f>
        <v>44.068237975837704</v>
      </c>
    </row>
    <row r="22" spans="1:6" x14ac:dyDescent="0.2">
      <c r="A22" s="53" t="s">
        <v>87</v>
      </c>
      <c r="B22" s="54" t="s">
        <v>88</v>
      </c>
      <c r="C22" s="83">
        <f>C23+C24+C25</f>
        <v>46000</v>
      </c>
      <c r="D22" s="83">
        <f>D23+D24+D25</f>
        <v>46000</v>
      </c>
      <c r="E22" s="83">
        <f>E23+E24+E25</f>
        <v>15799.2</v>
      </c>
      <c r="F22" s="83">
        <f>(E22*100)/D22</f>
        <v>34.346086956521738</v>
      </c>
    </row>
    <row r="23" spans="1:6" x14ac:dyDescent="0.2">
      <c r="A23" s="55" t="s">
        <v>89</v>
      </c>
      <c r="B23" s="56" t="s">
        <v>90</v>
      </c>
      <c r="C23" s="84">
        <v>15000</v>
      </c>
      <c r="D23" s="84">
        <v>15000</v>
      </c>
      <c r="E23" s="84">
        <v>3900</v>
      </c>
      <c r="F23" s="84"/>
    </row>
    <row r="24" spans="1:6" ht="25.5" x14ac:dyDescent="0.2">
      <c r="A24" s="55" t="s">
        <v>91</v>
      </c>
      <c r="B24" s="56" t="s">
        <v>92</v>
      </c>
      <c r="C24" s="84">
        <v>30000</v>
      </c>
      <c r="D24" s="84">
        <v>30000</v>
      </c>
      <c r="E24" s="84">
        <v>11746.2</v>
      </c>
      <c r="F24" s="84"/>
    </row>
    <row r="25" spans="1:6" x14ac:dyDescent="0.2">
      <c r="A25" s="55" t="s">
        <v>93</v>
      </c>
      <c r="B25" s="56" t="s">
        <v>94</v>
      </c>
      <c r="C25" s="84">
        <v>1000</v>
      </c>
      <c r="D25" s="84">
        <v>1000</v>
      </c>
      <c r="E25" s="84">
        <v>153</v>
      </c>
      <c r="F25" s="84"/>
    </row>
    <row r="26" spans="1:6" x14ac:dyDescent="0.2">
      <c r="A26" s="53" t="s">
        <v>95</v>
      </c>
      <c r="B26" s="54" t="s">
        <v>96</v>
      </c>
      <c r="C26" s="83">
        <f>C27+C28+C29+C30</f>
        <v>35500</v>
      </c>
      <c r="D26" s="83">
        <f>D27+D28+D29+D30</f>
        <v>35500</v>
      </c>
      <c r="E26" s="83">
        <f>E27+E28+E29+E30</f>
        <v>11200</v>
      </c>
      <c r="F26" s="83">
        <f>(E26*100)/D26</f>
        <v>31.549295774647888</v>
      </c>
    </row>
    <row r="27" spans="1:6" x14ac:dyDescent="0.2">
      <c r="A27" s="55" t="s">
        <v>97</v>
      </c>
      <c r="B27" s="56" t="s">
        <v>98</v>
      </c>
      <c r="C27" s="84">
        <v>26000</v>
      </c>
      <c r="D27" s="84">
        <v>26000</v>
      </c>
      <c r="E27" s="84">
        <v>9000</v>
      </c>
      <c r="F27" s="84"/>
    </row>
    <row r="28" spans="1:6" x14ac:dyDescent="0.2">
      <c r="A28" s="55" t="s">
        <v>99</v>
      </c>
      <c r="B28" s="56" t="s">
        <v>100</v>
      </c>
      <c r="C28" s="84">
        <v>4500</v>
      </c>
      <c r="D28" s="84">
        <v>4500</v>
      </c>
      <c r="E28" s="84">
        <v>2200</v>
      </c>
      <c r="F28" s="84"/>
    </row>
    <row r="29" spans="1:6" x14ac:dyDescent="0.2">
      <c r="A29" s="55" t="s">
        <v>101</v>
      </c>
      <c r="B29" s="56" t="s">
        <v>102</v>
      </c>
      <c r="C29" s="84">
        <v>3000</v>
      </c>
      <c r="D29" s="84">
        <v>3000</v>
      </c>
      <c r="E29" s="84">
        <v>0</v>
      </c>
      <c r="F29" s="84"/>
    </row>
    <row r="30" spans="1:6" x14ac:dyDescent="0.2">
      <c r="A30" s="55" t="s">
        <v>103</v>
      </c>
      <c r="B30" s="56" t="s">
        <v>104</v>
      </c>
      <c r="C30" s="84">
        <v>2000</v>
      </c>
      <c r="D30" s="84">
        <v>2000</v>
      </c>
      <c r="E30" s="84">
        <v>0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344300</v>
      </c>
      <c r="D31" s="83">
        <f>D32+D33+D34+D35+D36+D37+D38+D39+D40</f>
        <v>344300</v>
      </c>
      <c r="E31" s="83">
        <f>E32+E33+E34+E35+E36+E37+E38+E39+E40</f>
        <v>163531.87</v>
      </c>
      <c r="F31" s="83">
        <f>(E31*100)/D31</f>
        <v>47.496912576241648</v>
      </c>
    </row>
    <row r="32" spans="1:6" x14ac:dyDescent="0.2">
      <c r="A32" s="55" t="s">
        <v>107</v>
      </c>
      <c r="B32" s="56" t="s">
        <v>108</v>
      </c>
      <c r="C32" s="84">
        <v>36000</v>
      </c>
      <c r="D32" s="84">
        <v>36000</v>
      </c>
      <c r="E32" s="84">
        <v>19000</v>
      </c>
      <c r="F32" s="84"/>
    </row>
    <row r="33" spans="1:6" x14ac:dyDescent="0.2">
      <c r="A33" s="55" t="s">
        <v>109</v>
      </c>
      <c r="B33" s="56" t="s">
        <v>110</v>
      </c>
      <c r="C33" s="84">
        <v>12000</v>
      </c>
      <c r="D33" s="84">
        <v>12000</v>
      </c>
      <c r="E33" s="84">
        <v>500</v>
      </c>
      <c r="F33" s="84"/>
    </row>
    <row r="34" spans="1:6" x14ac:dyDescent="0.2">
      <c r="A34" s="55" t="s">
        <v>111</v>
      </c>
      <c r="B34" s="56" t="s">
        <v>112</v>
      </c>
      <c r="C34" s="84">
        <v>7000</v>
      </c>
      <c r="D34" s="84">
        <v>7000</v>
      </c>
      <c r="E34" s="84">
        <v>100</v>
      </c>
      <c r="F34" s="84"/>
    </row>
    <row r="35" spans="1:6" x14ac:dyDescent="0.2">
      <c r="A35" s="55" t="s">
        <v>113</v>
      </c>
      <c r="B35" s="56" t="s">
        <v>114</v>
      </c>
      <c r="C35" s="84">
        <v>4000</v>
      </c>
      <c r="D35" s="84">
        <v>4000</v>
      </c>
      <c r="E35" s="84">
        <v>1000</v>
      </c>
      <c r="F35" s="84"/>
    </row>
    <row r="36" spans="1:6" x14ac:dyDescent="0.2">
      <c r="A36" s="55" t="s">
        <v>115</v>
      </c>
      <c r="B36" s="56" t="s">
        <v>116</v>
      </c>
      <c r="C36" s="84">
        <v>7000</v>
      </c>
      <c r="D36" s="84">
        <v>7000</v>
      </c>
      <c r="E36" s="84">
        <v>3850</v>
      </c>
      <c r="F36" s="84"/>
    </row>
    <row r="37" spans="1:6" x14ac:dyDescent="0.2">
      <c r="A37" s="55" t="s">
        <v>117</v>
      </c>
      <c r="B37" s="56" t="s">
        <v>118</v>
      </c>
      <c r="C37" s="84">
        <v>5000</v>
      </c>
      <c r="D37" s="84">
        <v>5000</v>
      </c>
      <c r="E37" s="84">
        <v>639.29999999999995</v>
      </c>
      <c r="F37" s="84"/>
    </row>
    <row r="38" spans="1:6" x14ac:dyDescent="0.2">
      <c r="A38" s="55" t="s">
        <v>119</v>
      </c>
      <c r="B38" s="56" t="s">
        <v>120</v>
      </c>
      <c r="C38" s="84">
        <v>270000</v>
      </c>
      <c r="D38" s="84">
        <v>270000</v>
      </c>
      <c r="E38" s="84">
        <v>138000</v>
      </c>
      <c r="F38" s="84"/>
    </row>
    <row r="39" spans="1:6" x14ac:dyDescent="0.2">
      <c r="A39" s="55" t="s">
        <v>121</v>
      </c>
      <c r="B39" s="56" t="s">
        <v>122</v>
      </c>
      <c r="C39" s="84">
        <v>300</v>
      </c>
      <c r="D39" s="84">
        <v>300</v>
      </c>
      <c r="E39" s="84">
        <v>60</v>
      </c>
      <c r="F39" s="84"/>
    </row>
    <row r="40" spans="1:6" x14ac:dyDescent="0.2">
      <c r="A40" s="55" t="s">
        <v>123</v>
      </c>
      <c r="B40" s="56" t="s">
        <v>124</v>
      </c>
      <c r="C40" s="84">
        <v>3000</v>
      </c>
      <c r="D40" s="84">
        <v>3000</v>
      </c>
      <c r="E40" s="84">
        <v>382.57</v>
      </c>
      <c r="F40" s="84"/>
    </row>
    <row r="41" spans="1:6" x14ac:dyDescent="0.2">
      <c r="A41" s="53" t="s">
        <v>125</v>
      </c>
      <c r="B41" s="54" t="s">
        <v>126</v>
      </c>
      <c r="C41" s="83">
        <f>C42</f>
        <v>1600</v>
      </c>
      <c r="D41" s="83">
        <f>D42</f>
        <v>1600</v>
      </c>
      <c r="E41" s="83">
        <f>E42</f>
        <v>50</v>
      </c>
      <c r="F41" s="83">
        <f>(E41*100)/D41</f>
        <v>3.125</v>
      </c>
    </row>
    <row r="42" spans="1:6" ht="25.5" x14ac:dyDescent="0.2">
      <c r="A42" s="55" t="s">
        <v>127</v>
      </c>
      <c r="B42" s="56" t="s">
        <v>128</v>
      </c>
      <c r="C42" s="84">
        <v>1600</v>
      </c>
      <c r="D42" s="84">
        <v>1600</v>
      </c>
      <c r="E42" s="84">
        <v>50</v>
      </c>
      <c r="F42" s="84"/>
    </row>
    <row r="43" spans="1:6" x14ac:dyDescent="0.2">
      <c r="A43" s="53" t="s">
        <v>129</v>
      </c>
      <c r="B43" s="54" t="s">
        <v>130</v>
      </c>
      <c r="C43" s="83">
        <f>C44+C45+C46+C47+C48</f>
        <v>11300</v>
      </c>
      <c r="D43" s="83">
        <f>D44+D45+D46+D47+D48</f>
        <v>11300</v>
      </c>
      <c r="E43" s="83">
        <f>E44+E45+E46+E47+E48</f>
        <v>2746.29</v>
      </c>
      <c r="F43" s="83">
        <f>(E43*100)/D43</f>
        <v>24.303451327433628</v>
      </c>
    </row>
    <row r="44" spans="1:6" x14ac:dyDescent="0.2">
      <c r="A44" s="55" t="s">
        <v>131</v>
      </c>
      <c r="B44" s="56" t="s">
        <v>132</v>
      </c>
      <c r="C44" s="84">
        <v>1500</v>
      </c>
      <c r="D44" s="84">
        <v>1500</v>
      </c>
      <c r="E44" s="84">
        <v>1063.69</v>
      </c>
      <c r="F44" s="84"/>
    </row>
    <row r="45" spans="1:6" x14ac:dyDescent="0.2">
      <c r="A45" s="55" t="s">
        <v>133</v>
      </c>
      <c r="B45" s="56" t="s">
        <v>134</v>
      </c>
      <c r="C45" s="84">
        <v>100</v>
      </c>
      <c r="D45" s="84">
        <v>100</v>
      </c>
      <c r="E45" s="84">
        <v>0</v>
      </c>
      <c r="F45" s="84"/>
    </row>
    <row r="46" spans="1:6" x14ac:dyDescent="0.2">
      <c r="A46" s="55" t="s">
        <v>135</v>
      </c>
      <c r="B46" s="56" t="s">
        <v>136</v>
      </c>
      <c r="C46" s="84">
        <v>1700</v>
      </c>
      <c r="D46" s="84">
        <v>1700</v>
      </c>
      <c r="E46" s="84">
        <v>970</v>
      </c>
      <c r="F46" s="84"/>
    </row>
    <row r="47" spans="1:6" x14ac:dyDescent="0.2">
      <c r="A47" s="55" t="s">
        <v>137</v>
      </c>
      <c r="B47" s="56" t="s">
        <v>138</v>
      </c>
      <c r="C47" s="84">
        <v>6500</v>
      </c>
      <c r="D47" s="84">
        <v>6500</v>
      </c>
      <c r="E47" s="84">
        <v>502.91</v>
      </c>
      <c r="F47" s="84"/>
    </row>
    <row r="48" spans="1:6" x14ac:dyDescent="0.2">
      <c r="A48" s="55" t="s">
        <v>139</v>
      </c>
      <c r="B48" s="56" t="s">
        <v>130</v>
      </c>
      <c r="C48" s="84">
        <v>1500</v>
      </c>
      <c r="D48" s="84">
        <v>1500</v>
      </c>
      <c r="E48" s="84">
        <v>209.69</v>
      </c>
      <c r="F48" s="84"/>
    </row>
    <row r="49" spans="1:6" x14ac:dyDescent="0.2">
      <c r="A49" s="51" t="s">
        <v>140</v>
      </c>
      <c r="B49" s="52" t="s">
        <v>141</v>
      </c>
      <c r="C49" s="82">
        <f>C50+C52</f>
        <v>45200</v>
      </c>
      <c r="D49" s="82">
        <f>D50+D52</f>
        <v>45200</v>
      </c>
      <c r="E49" s="82">
        <f>E50+E52</f>
        <v>1325</v>
      </c>
      <c r="F49" s="81">
        <f>(E49*100)/D49</f>
        <v>2.9314159292035398</v>
      </c>
    </row>
    <row r="50" spans="1:6" x14ac:dyDescent="0.2">
      <c r="A50" s="53" t="s">
        <v>142</v>
      </c>
      <c r="B50" s="54" t="s">
        <v>143</v>
      </c>
      <c r="C50" s="83">
        <f>C51</f>
        <v>1700</v>
      </c>
      <c r="D50" s="83">
        <f>D51</f>
        <v>1700</v>
      </c>
      <c r="E50" s="83">
        <f>E51</f>
        <v>525</v>
      </c>
      <c r="F50" s="83">
        <f>(E50*100)/D50</f>
        <v>30.882352941176471</v>
      </c>
    </row>
    <row r="51" spans="1:6" ht="25.5" x14ac:dyDescent="0.2">
      <c r="A51" s="55" t="s">
        <v>144</v>
      </c>
      <c r="B51" s="56" t="s">
        <v>145</v>
      </c>
      <c r="C51" s="84">
        <v>1700</v>
      </c>
      <c r="D51" s="84">
        <v>1700</v>
      </c>
      <c r="E51" s="84">
        <v>525</v>
      </c>
      <c r="F51" s="84"/>
    </row>
    <row r="52" spans="1:6" x14ac:dyDescent="0.2">
      <c r="A52" s="53" t="s">
        <v>146</v>
      </c>
      <c r="B52" s="54" t="s">
        <v>147</v>
      </c>
      <c r="C52" s="83">
        <f>C53+C54</f>
        <v>43500</v>
      </c>
      <c r="D52" s="83">
        <f>D53+D54</f>
        <v>43500</v>
      </c>
      <c r="E52" s="83">
        <f>E53+E54</f>
        <v>800</v>
      </c>
      <c r="F52" s="83">
        <f>(E52*100)/D52</f>
        <v>1.8390804597701149</v>
      </c>
    </row>
    <row r="53" spans="1:6" x14ac:dyDescent="0.2">
      <c r="A53" s="55" t="s">
        <v>148</v>
      </c>
      <c r="B53" s="56" t="s">
        <v>149</v>
      </c>
      <c r="C53" s="84">
        <v>1500</v>
      </c>
      <c r="D53" s="84">
        <v>1500</v>
      </c>
      <c r="E53" s="84">
        <v>800</v>
      </c>
      <c r="F53" s="84"/>
    </row>
    <row r="54" spans="1:6" x14ac:dyDescent="0.2">
      <c r="A54" s="55" t="s">
        <v>150</v>
      </c>
      <c r="B54" s="56" t="s">
        <v>151</v>
      </c>
      <c r="C54" s="84">
        <v>42000</v>
      </c>
      <c r="D54" s="84">
        <v>42000</v>
      </c>
      <c r="E54" s="84">
        <v>0</v>
      </c>
      <c r="F54" s="84"/>
    </row>
    <row r="55" spans="1:6" x14ac:dyDescent="0.2">
      <c r="A55" s="49" t="s">
        <v>152</v>
      </c>
      <c r="B55" s="50" t="s">
        <v>153</v>
      </c>
      <c r="C55" s="80">
        <f>C56+C59</f>
        <v>27000</v>
      </c>
      <c r="D55" s="80">
        <f>D56+D59</f>
        <v>27000</v>
      </c>
      <c r="E55" s="80">
        <f>E56+E59</f>
        <v>3350</v>
      </c>
      <c r="F55" s="81">
        <f t="shared" ref="F55:F57" si="0">(E55*100)/D55</f>
        <v>12.407407407407407</v>
      </c>
    </row>
    <row r="56" spans="1:6" x14ac:dyDescent="0.2">
      <c r="A56" s="51" t="s">
        <v>154</v>
      </c>
      <c r="B56" s="52" t="s">
        <v>155</v>
      </c>
      <c r="C56" s="82">
        <f t="shared" ref="C56:E57" si="1">C57</f>
        <v>12000</v>
      </c>
      <c r="D56" s="82">
        <f t="shared" si="1"/>
        <v>12000</v>
      </c>
      <c r="E56" s="82">
        <f t="shared" si="1"/>
        <v>3350</v>
      </c>
      <c r="F56" s="81">
        <f t="shared" si="0"/>
        <v>27.916666666666668</v>
      </c>
    </row>
    <row r="57" spans="1:6" x14ac:dyDescent="0.2">
      <c r="A57" s="53" t="s">
        <v>156</v>
      </c>
      <c r="B57" s="54" t="s">
        <v>157</v>
      </c>
      <c r="C57" s="83">
        <f t="shared" si="1"/>
        <v>12000</v>
      </c>
      <c r="D57" s="83">
        <f t="shared" si="1"/>
        <v>12000</v>
      </c>
      <c r="E57" s="83">
        <f t="shared" si="1"/>
        <v>3350</v>
      </c>
      <c r="F57" s="83">
        <f t="shared" si="0"/>
        <v>27.916666666666668</v>
      </c>
    </row>
    <row r="58" spans="1:6" x14ac:dyDescent="0.2">
      <c r="A58" s="55" t="s">
        <v>158</v>
      </c>
      <c r="B58" s="56" t="s">
        <v>159</v>
      </c>
      <c r="C58" s="84">
        <v>12000</v>
      </c>
      <c r="D58" s="84">
        <v>12000</v>
      </c>
      <c r="E58" s="84">
        <v>3350</v>
      </c>
      <c r="F58" s="84"/>
    </row>
    <row r="59" spans="1:6" x14ac:dyDescent="0.2">
      <c r="A59" s="51" t="s">
        <v>160</v>
      </c>
      <c r="B59" s="52" t="s">
        <v>161</v>
      </c>
      <c r="C59" s="82">
        <f t="shared" ref="C59:E60" si="2">C60</f>
        <v>15000</v>
      </c>
      <c r="D59" s="82">
        <f t="shared" si="2"/>
        <v>15000</v>
      </c>
      <c r="E59" s="82">
        <f t="shared" si="2"/>
        <v>0</v>
      </c>
      <c r="F59" s="81">
        <f>(E59*100)/D59</f>
        <v>0</v>
      </c>
    </row>
    <row r="60" spans="1:6" ht="25.5" x14ac:dyDescent="0.2">
      <c r="A60" s="53" t="s">
        <v>162</v>
      </c>
      <c r="B60" s="54" t="s">
        <v>163</v>
      </c>
      <c r="C60" s="83">
        <f t="shared" si="2"/>
        <v>15000</v>
      </c>
      <c r="D60" s="83">
        <f t="shared" si="2"/>
        <v>15000</v>
      </c>
      <c r="E60" s="83">
        <f t="shared" si="2"/>
        <v>0</v>
      </c>
      <c r="F60" s="83">
        <f>(E60*100)/D60</f>
        <v>0</v>
      </c>
    </row>
    <row r="61" spans="1:6" x14ac:dyDescent="0.2">
      <c r="A61" s="55" t="s">
        <v>164</v>
      </c>
      <c r="B61" s="56" t="s">
        <v>163</v>
      </c>
      <c r="C61" s="84">
        <v>15000</v>
      </c>
      <c r="D61" s="84">
        <v>15000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3">C63</f>
        <v>2106900</v>
      </c>
      <c r="D62" s="80">
        <f t="shared" si="3"/>
        <v>2106900</v>
      </c>
      <c r="E62" s="80">
        <f t="shared" si="3"/>
        <v>0</v>
      </c>
      <c r="F62" s="81">
        <f t="shared" ref="F62:F63" si="4">(E62*100)/D62</f>
        <v>0</v>
      </c>
    </row>
    <row r="63" spans="1:6" x14ac:dyDescent="0.2">
      <c r="A63" s="51" t="s">
        <v>58</v>
      </c>
      <c r="B63" s="52" t="s">
        <v>59</v>
      </c>
      <c r="C63" s="82">
        <f t="shared" si="3"/>
        <v>2106900</v>
      </c>
      <c r="D63" s="82">
        <f t="shared" si="3"/>
        <v>2106900</v>
      </c>
      <c r="E63" s="82">
        <f t="shared" si="3"/>
        <v>0</v>
      </c>
      <c r="F63" s="81">
        <f t="shared" si="4"/>
        <v>0</v>
      </c>
    </row>
    <row r="64" spans="1:6" ht="25.5" x14ac:dyDescent="0.2">
      <c r="A64" s="53" t="s">
        <v>60</v>
      </c>
      <c r="B64" s="54" t="s">
        <v>61</v>
      </c>
      <c r="C64" s="83">
        <f>C65+C66</f>
        <v>2106900</v>
      </c>
      <c r="D64" s="83">
        <f>D65+D66</f>
        <v>2106900</v>
      </c>
      <c r="E64" s="83">
        <f>E65+E66</f>
        <v>0</v>
      </c>
      <c r="F64" s="83">
        <f>(E64*100)/D64</f>
        <v>0</v>
      </c>
    </row>
    <row r="65" spans="1:6" x14ac:dyDescent="0.2">
      <c r="A65" s="55" t="s">
        <v>62</v>
      </c>
      <c r="B65" s="56" t="s">
        <v>63</v>
      </c>
      <c r="C65" s="84">
        <v>2079900</v>
      </c>
      <c r="D65" s="84">
        <v>2079900</v>
      </c>
      <c r="E65" s="84">
        <v>0</v>
      </c>
      <c r="F65" s="84"/>
    </row>
    <row r="66" spans="1:6" ht="25.5" x14ac:dyDescent="0.2">
      <c r="A66" s="55" t="s">
        <v>64</v>
      </c>
      <c r="B66" s="56" t="s">
        <v>65</v>
      </c>
      <c r="C66" s="84">
        <v>27000</v>
      </c>
      <c r="D66" s="84">
        <v>27000</v>
      </c>
      <c r="E66" s="84">
        <v>0</v>
      </c>
      <c r="F66" s="84"/>
    </row>
    <row r="67" spans="1:6" x14ac:dyDescent="0.2">
      <c r="A67" s="48" t="s">
        <v>175</v>
      </c>
      <c r="B67" s="48" t="s">
        <v>181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66</v>
      </c>
      <c r="B68" s="50" t="s">
        <v>67</v>
      </c>
      <c r="C68" s="80">
        <f t="shared" ref="C68:E70" si="5">C69</f>
        <v>500</v>
      </c>
      <c r="D68" s="80">
        <f t="shared" si="5"/>
        <v>500</v>
      </c>
      <c r="E68" s="80">
        <f t="shared" si="5"/>
        <v>0</v>
      </c>
      <c r="F68" s="81">
        <f t="shared" ref="F68:F70" si="6">(E68*100)/D68</f>
        <v>0</v>
      </c>
    </row>
    <row r="69" spans="1:6" x14ac:dyDescent="0.2">
      <c r="A69" s="51" t="s">
        <v>85</v>
      </c>
      <c r="B69" s="52" t="s">
        <v>86</v>
      </c>
      <c r="C69" s="82">
        <f t="shared" si="5"/>
        <v>500</v>
      </c>
      <c r="D69" s="82">
        <f t="shared" si="5"/>
        <v>500</v>
      </c>
      <c r="E69" s="82">
        <f t="shared" si="5"/>
        <v>0</v>
      </c>
      <c r="F69" s="81">
        <f t="shared" si="6"/>
        <v>0</v>
      </c>
    </row>
    <row r="70" spans="1:6" x14ac:dyDescent="0.2">
      <c r="A70" s="53" t="s">
        <v>95</v>
      </c>
      <c r="B70" s="54" t="s">
        <v>96</v>
      </c>
      <c r="C70" s="83">
        <f t="shared" si="5"/>
        <v>500</v>
      </c>
      <c r="D70" s="83">
        <f t="shared" si="5"/>
        <v>500</v>
      </c>
      <c r="E70" s="83">
        <f t="shared" si="5"/>
        <v>0</v>
      </c>
      <c r="F70" s="83">
        <f t="shared" si="6"/>
        <v>0</v>
      </c>
    </row>
    <row r="71" spans="1:6" x14ac:dyDescent="0.2">
      <c r="A71" s="55" t="s">
        <v>97</v>
      </c>
      <c r="B71" s="56" t="s">
        <v>98</v>
      </c>
      <c r="C71" s="84">
        <v>500</v>
      </c>
      <c r="D71" s="84">
        <v>500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7">C73</f>
        <v>500</v>
      </c>
      <c r="D72" s="80">
        <f t="shared" si="7"/>
        <v>500</v>
      </c>
      <c r="E72" s="80">
        <f t="shared" si="7"/>
        <v>0</v>
      </c>
      <c r="F72" s="81">
        <f t="shared" ref="F72:F74" si="8">(E72*100)/D72</f>
        <v>0</v>
      </c>
    </row>
    <row r="73" spans="1:6" x14ac:dyDescent="0.2">
      <c r="A73" s="51" t="s">
        <v>52</v>
      </c>
      <c r="B73" s="52" t="s">
        <v>53</v>
      </c>
      <c r="C73" s="82">
        <f t="shared" si="7"/>
        <v>500</v>
      </c>
      <c r="D73" s="82">
        <f t="shared" si="7"/>
        <v>500</v>
      </c>
      <c r="E73" s="82">
        <f t="shared" si="7"/>
        <v>0</v>
      </c>
      <c r="F73" s="81">
        <f t="shared" si="8"/>
        <v>0</v>
      </c>
    </row>
    <row r="74" spans="1:6" x14ac:dyDescent="0.2">
      <c r="A74" s="53" t="s">
        <v>54</v>
      </c>
      <c r="B74" s="54" t="s">
        <v>55</v>
      </c>
      <c r="C74" s="83">
        <f t="shared" si="7"/>
        <v>500</v>
      </c>
      <c r="D74" s="83">
        <f t="shared" si="7"/>
        <v>500</v>
      </c>
      <c r="E74" s="83">
        <f t="shared" si="7"/>
        <v>0</v>
      </c>
      <c r="F74" s="83">
        <f t="shared" si="8"/>
        <v>0</v>
      </c>
    </row>
    <row r="75" spans="1:6" x14ac:dyDescent="0.2">
      <c r="A75" s="55" t="s">
        <v>56</v>
      </c>
      <c r="B75" s="56" t="s">
        <v>57</v>
      </c>
      <c r="C75" s="84">
        <v>500</v>
      </c>
      <c r="D75" s="84">
        <v>500</v>
      </c>
      <c r="E75" s="84">
        <v>0</v>
      </c>
      <c r="F75" s="84"/>
    </row>
    <row r="76" spans="1:6" x14ac:dyDescent="0.2">
      <c r="A76" s="48" t="s">
        <v>68</v>
      </c>
      <c r="B76" s="48" t="s">
        <v>182</v>
      </c>
      <c r="C76" s="78"/>
      <c r="D76" s="78"/>
      <c r="E76" s="78"/>
      <c r="F76" s="79" t="e">
        <f>(E76*100)/D76</f>
        <v>#DIV/0!</v>
      </c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Brščić Vitasović</cp:lastModifiedBy>
  <cp:lastPrinted>2023-07-24T12:33:14Z</cp:lastPrinted>
  <dcterms:created xsi:type="dcterms:W3CDTF">2022-08-12T12:51:27Z</dcterms:created>
  <dcterms:modified xsi:type="dcterms:W3CDTF">2025-07-24T12:07:28Z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