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<sst xmlns="http://schemas.openxmlformats.org/spreadsheetml/2006/main" count="378" uniqueCount="183">
  <si>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</si>
  <si>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</si>
  <si>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</si>
  <si>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</si>
  <si>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</si>
  <si>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</si>
  <si>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</si>
  <si>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</si>
  <si>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</si>
  <si>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</si>
  <si>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</si>
  <si>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</si>
  <si>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</si>
  <si>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</si>
  <si>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</si>
  <si>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</si>
  <si>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</si>
  <si>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</si>
  <si>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</si>
  <si>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</si>
  <si>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</si>
  <si>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</si>
  <si>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</si>
  <si>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</si>
  <si>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</si>
  <si>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</si>
  <si>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</si>
  <si>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</si>
  <si>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</si>
  <si>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</si>
  <si>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</si>
  <si>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</si>
  <si>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</si>
  <si>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</si>
  <si>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</si>
  <si>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</si>
  <si>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</si>
  <si>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</si>
  <si>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</si>
  <si>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</si>
  <si>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</si>
  <si>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</si>
  <si>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</si>
  <si>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</si>
  <si>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</si>
  <si>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</si>
  <si>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</si>
  <si>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</si>
  <si>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</si>
  <si>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</si>
  <si>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</si>
  <si>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</si>
  <si>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</si>
  <si>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</si>
  <si>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</si>
  <si>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</si>
  <si>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</si>
  <si>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</si>
  <si>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</si>
  <si>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</si>
  <si>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</si>
  <si>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</si>
  <si>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</si>
  <si>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</si>
  <si>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</si>
  <si>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</si>
  <si>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</si>
  <si>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</si>
  <si>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</si>
  <si>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</si>
  <si>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</si>
  <si>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</si>
  <si>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</si>
  <si>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</si>
  <si>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</si>
  <si>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</si>
  <si>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</si>
  <si>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</si>
  <si>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</si>
  <si>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</si>
  <si>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</si>
  <si>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</si>
  <si>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</si>
  <si>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</si>
  <si>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</si>
  <si>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</si>
  <si>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</si>
  <si>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</si>
  <si>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</si>
  <si>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</si>
  <si>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</si>
  <si>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</si>
  <si>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</si>
  <si>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</si>
  <si>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</si>
  <si>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</si>
  <si>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</si>
  <si>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</si>
  <si>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</si>
  <si>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</si>
  <si>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</si>
  <si>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</si>
  <si>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</si>
  <si>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</si>
  <si>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</si>
  <si>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</si>
  <si>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</si>
  <si>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</si>
  <si>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</si>
  <si>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</si>
  <si>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</si>
  <si>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</si>
  <si>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</si>
  <si>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</si>
  <si>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</si>
  <si>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</si>
  <si>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</si>
  <si>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</si>
  <si>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</si>
  <si>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</si>
  <si>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</si>
  <si>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</si>
  <si>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</si>
  <si>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</si>
  <si>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</si>
  <si>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</si>
  <si>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</si>
  <si>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</si>
  <si>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</si>
  <si>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</si>
  <si>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</si>
  <si>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</si>
  <si>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</si>
  <si>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</si>
  <si>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</si>
  <si>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</si>
  <si>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</si>
  <si>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</si>
  <si>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</si>
  <si>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</si>
  <si>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</si>
  <si>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</si>
  <si>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</si>
  <si>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</si>
  <si>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</si>
  <si>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</si>
  <si>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</si>
  <si>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</si>
  <si>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</si>
  <si>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</si>
  <si>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</si>
  <si>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</si>
  <si>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</si>
  <si>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</si>
  <si>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</si>
  <si>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</si>
  <si>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</si>
  <si>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</si>
  <si>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</si>
  <si>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</si>
  <si>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</si>
  <si>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</si>
  <si>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</si>
  <si>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</si>
  <si>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</si>
  <si>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</si>
  <si>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</si>
  <si>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</si>
  <si>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3700 ZADAR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</si>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</sst>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N22" sqref="N2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507812.01</v>
      </c>
      <c r="H10" s="87">
        <v>1172084</v>
      </c>
      <c r="I10" s="87">
        <v>1172084</v>
      </c>
      <c r="J10" s="87">
        <v>542560.23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507812.01</v>
      </c>
      <c r="H12" s="88">
        <f>ROUND(H10+H11,2)</f>
        <v>1172084</v>
      </c>
      <c r="I12" s="88">
        <f>ROUND(I10+I11,2)</f>
        <v>1172084</v>
      </c>
      <c r="J12" s="88">
        <f>ROUND(J10+J11,2)</f>
        <v>542560.23</v>
      </c>
      <c r="K12" s="89">
        <f>J12/G12*100</f>
        <v>106.842733002711</v>
      </c>
      <c r="L12" s="89">
        <f>J12/I12*100</f>
        <v>46.290217254053502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505564.62</v>
      </c>
      <c r="H13" s="87">
        <v>1169019</v>
      </c>
      <c r="I13" s="87">
        <v>1169019</v>
      </c>
      <c r="J13" s="87">
        <v>540193.96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2247.39</v>
      </c>
      <c r="H14" s="87">
        <v>3065</v>
      </c>
      <c r="I14" s="87">
        <v>3065</v>
      </c>
      <c r="J14" s="87">
        <v>2366.27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507812.01</v>
      </c>
      <c r="H15" s="88">
        <f>ROUND(H13+H14,2)</f>
        <v>1172084</v>
      </c>
      <c r="I15" s="88">
        <f>ROUND(I13+I14,2)</f>
        <v>1172084</v>
      </c>
      <c r="J15" s="88">
        <f>ROUND(J13+J14,2)</f>
        <v>542560.23</v>
      </c>
      <c r="K15" s="89">
        <f>J15/G15*100</f>
        <v>106.842733002711</v>
      </c>
      <c r="L15" s="89">
        <f>J15/I15*100</f>
        <v>46.290217254053502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507812.01</v>
      </c>
      <c r="H10" s="66">
        <f>H11</f>
        <v>1172084</v>
      </c>
      <c r="I10" s="66">
        <f>I11</f>
        <v>1172084</v>
      </c>
      <c r="J10" s="66">
        <f>J11</f>
        <v>542560.23</v>
      </c>
      <c r="K10" s="70">
        <f t="shared" ref="K10:K18" si="0">(J10*100)/G10</f>
        <v>106.84273300271099</v>
      </c>
      <c r="L10" s="70">
        <f t="shared" ref="L10:L18" si="1">(J10*100)/I10</f>
        <v>46.290217254053466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507812.01</v>
      </c>
      <c r="H11" s="66">
        <f>H12+H15</f>
        <v>1172084</v>
      </c>
      <c r="I11" s="66">
        <f>I12+I15</f>
        <v>1172084</v>
      </c>
      <c r="J11" s="66">
        <f>J12+J15</f>
        <v>542560.23</v>
      </c>
      <c r="K11" s="66">
        <f t="shared" si="0"/>
        <v>106.84273300271099</v>
      </c>
      <c r="L11" s="66">
        <f t="shared" si="1"/>
        <v>46.290217254053466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88.27</v>
      </c>
      <c r="H12" s="66">
        <f t="shared" si="2"/>
        <v>265</v>
      </c>
      <c r="I12" s="66">
        <f t="shared" si="2"/>
        <v>265</v>
      </c>
      <c r="J12" s="66">
        <f t="shared" si="2"/>
        <v>0</v>
      </c>
      <c r="K12" s="66">
        <f t="shared" si="0"/>
        <v>0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88.27</v>
      </c>
      <c r="H13" s="66">
        <f t="shared" si="2"/>
        <v>265</v>
      </c>
      <c r="I13" s="66">
        <f t="shared" si="2"/>
        <v>265</v>
      </c>
      <c r="J13" s="66">
        <f t="shared" si="2"/>
        <v>0</v>
      </c>
      <c r="K13" s="66">
        <f t="shared" si="0"/>
        <v>0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88.27</v>
      </c>
      <c r="H14" s="67">
        <v>265</v>
      </c>
      <c r="I14" s="67">
        <v>265</v>
      </c>
      <c r="J14" s="67">
        <v>0</v>
      </c>
      <c r="K14" s="67">
        <f t="shared" si="0"/>
        <v>0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507723.74</v>
      </c>
      <c r="H15" s="66">
        <f>H16</f>
        <v>1171819</v>
      </c>
      <c r="I15" s="66">
        <f>I16</f>
        <v>1171819</v>
      </c>
      <c r="J15" s="66">
        <f>J16</f>
        <v>542560.23</v>
      </c>
      <c r="K15" s="66">
        <f t="shared" si="0"/>
        <v>106.86130808065032</v>
      </c>
      <c r="L15" s="66">
        <f t="shared" si="1"/>
        <v>46.300685515425165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507723.74</v>
      </c>
      <c r="H16" s="66">
        <f>H17+H18</f>
        <v>1171819</v>
      </c>
      <c r="I16" s="66">
        <f>I17+I18</f>
        <v>1171819</v>
      </c>
      <c r="J16" s="66">
        <f>J17+J18</f>
        <v>542560.23</v>
      </c>
      <c r="K16" s="66">
        <f t="shared" si="0"/>
        <v>106.86130808065032</v>
      </c>
      <c r="L16" s="66">
        <f t="shared" si="1"/>
        <v>46.300685515425165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505476.35</v>
      </c>
      <c r="H17" s="67">
        <v>1168754</v>
      </c>
      <c r="I17" s="67">
        <v>1168754</v>
      </c>
      <c r="J17" s="67">
        <v>540193.96</v>
      </c>
      <c r="K17" s="67">
        <f t="shared" si="0"/>
        <v>106.8682956185784</v>
      </c>
      <c r="L17" s="67">
        <f t="shared" si="1"/>
        <v>46.21964587928683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2247.39</v>
      </c>
      <c r="H18" s="67">
        <v>3065</v>
      </c>
      <c r="I18" s="67">
        <v>3065</v>
      </c>
      <c r="J18" s="67">
        <v>2366.27</v>
      </c>
      <c r="K18" s="67">
        <f t="shared" si="0"/>
        <v>105.28969159780902</v>
      </c>
      <c r="L18" s="67">
        <f t="shared" si="1"/>
        <v>77.202936378466561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507812.01</v>
      </c>
      <c r="H23" s="66">
        <f>H24+H66</f>
        <v>1172084</v>
      </c>
      <c r="I23" s="66">
        <f>I24+I66</f>
        <v>1172084</v>
      </c>
      <c r="J23" s="66">
        <f>J24+J66</f>
        <v>542560.23</v>
      </c>
      <c r="K23" s="71">
        <f t="shared" ref="K23:K54" si="3">(J23*100)/G23</f>
        <v>106.84273300271099</v>
      </c>
      <c r="L23" s="71">
        <f t="shared" ref="L23:L54" si="4">(J23*100)/I23</f>
        <v>46.290217254053466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G25+G34+G60</f>
        <v>505564.62</v>
      </c>
      <c r="H24" s="66">
        <f>H25+H34+H60</f>
        <v>1169019</v>
      </c>
      <c r="I24" s="66">
        <f>I25+I34+I60</f>
        <v>1169019</v>
      </c>
      <c r="J24" s="66">
        <f>J25+J34+J60</f>
        <v>540193.96</v>
      </c>
      <c r="K24" s="66">
        <f t="shared" si="3"/>
        <v>106.84963674871078</v>
      </c>
      <c r="L24" s="66">
        <f t="shared" si="4"/>
        <v>46.209168542170829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462901.33999999997</v>
      </c>
      <c r="H25" s="66">
        <f>H26+H29+H31</f>
        <v>1057433</v>
      </c>
      <c r="I25" s="66">
        <f>I26+I29+I31</f>
        <v>1057433</v>
      </c>
      <c r="J25" s="66">
        <f>J26+J29+J31</f>
        <v>487897.32</v>
      </c>
      <c r="K25" s="66">
        <f t="shared" si="3"/>
        <v>105.39985043033144</v>
      </c>
      <c r="L25" s="66">
        <f t="shared" si="4"/>
        <v>46.139785688549537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368589.01999999996</v>
      </c>
      <c r="H26" s="66">
        <f>H27+H28</f>
        <v>861498</v>
      </c>
      <c r="I26" s="66">
        <f>I27+I28</f>
        <v>861498</v>
      </c>
      <c r="J26" s="66">
        <f>J27+J28</f>
        <v>407870.71</v>
      </c>
      <c r="K26" s="66">
        <f t="shared" si="3"/>
        <v>110.65731420865441</v>
      </c>
      <c r="L26" s="66">
        <f t="shared" si="4"/>
        <v>47.344359476168258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367961.98</v>
      </c>
      <c r="H27" s="67">
        <v>851518</v>
      </c>
      <c r="I27" s="67">
        <v>851518</v>
      </c>
      <c r="J27" s="67">
        <v>406899.71</v>
      </c>
      <c r="K27" s="67">
        <f t="shared" si="3"/>
        <v>110.58199817274601</v>
      </c>
      <c r="L27" s="67">
        <f t="shared" si="4"/>
        <v>47.785215344831229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627.04</v>
      </c>
      <c r="H28" s="67">
        <v>9980</v>
      </c>
      <c r="I28" s="67">
        <v>9980</v>
      </c>
      <c r="J28" s="67">
        <v>971</v>
      </c>
      <c r="K28" s="67">
        <f t="shared" si="3"/>
        <v>154.85455473335034</v>
      </c>
      <c r="L28" s="67">
        <f t="shared" si="4"/>
        <v>9.7294589178356716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9682.8799999999992</v>
      </c>
      <c r="H29" s="66">
        <f>H30</f>
        <v>24600</v>
      </c>
      <c r="I29" s="66">
        <f>I30</f>
        <v>24600</v>
      </c>
      <c r="J29" s="66">
        <f>J30</f>
        <v>12727.93</v>
      </c>
      <c r="K29" s="66">
        <f t="shared" si="3"/>
        <v>131.44777173733436</v>
      </c>
      <c r="L29" s="66">
        <f t="shared" si="4"/>
        <v>51.739552845528458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9682.8799999999992</v>
      </c>
      <c r="H30" s="67">
        <v>24600</v>
      </c>
      <c r="I30" s="67">
        <v>24600</v>
      </c>
      <c r="J30" s="67">
        <v>12727.93</v>
      </c>
      <c r="K30" s="67">
        <f t="shared" si="3"/>
        <v>131.44777173733436</v>
      </c>
      <c r="L30" s="67">
        <f t="shared" si="4"/>
        <v>51.739552845528458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84629.440000000002</v>
      </c>
      <c r="H31" s="66">
        <f>H32+H33</f>
        <v>171335</v>
      </c>
      <c r="I31" s="66">
        <f>I32+I33</f>
        <v>171335</v>
      </c>
      <c r="J31" s="66">
        <f>J32+J33</f>
        <v>67298.679999999993</v>
      </c>
      <c r="K31" s="66">
        <f t="shared" si="3"/>
        <v>79.52159437661409</v>
      </c>
      <c r="L31" s="66">
        <f t="shared" si="4"/>
        <v>39.279003122537716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23812.33</v>
      </c>
      <c r="H32" s="67">
        <v>21700</v>
      </c>
      <c r="I32" s="67">
        <v>21700</v>
      </c>
      <c r="J32" s="67">
        <v>0</v>
      </c>
      <c r="K32" s="67">
        <f t="shared" si="3"/>
        <v>0</v>
      </c>
      <c r="L32" s="67">
        <f t="shared" si="4"/>
        <v>0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60817.11</v>
      </c>
      <c r="H33" s="67">
        <v>149635</v>
      </c>
      <c r="I33" s="67">
        <v>149635</v>
      </c>
      <c r="J33" s="67">
        <v>67298.679999999993</v>
      </c>
      <c r="K33" s="67">
        <f t="shared" si="3"/>
        <v>110.65747780517687</v>
      </c>
      <c r="L33" s="67">
        <f t="shared" si="4"/>
        <v>44.975226384201555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G35+G40+G44+G54+G56</f>
        <v>42147.020000000004</v>
      </c>
      <c r="H34" s="66">
        <f>H35+H40+H44+H54+H56</f>
        <v>100630</v>
      </c>
      <c r="I34" s="66">
        <f>I35+I40+I44+I54+I56</f>
        <v>100630</v>
      </c>
      <c r="J34" s="66">
        <f>J35+J40+J44+J54+J56</f>
        <v>51966.18</v>
      </c>
      <c r="K34" s="66">
        <f t="shared" si="3"/>
        <v>123.29740038560257</v>
      </c>
      <c r="L34" s="66">
        <f t="shared" si="4"/>
        <v>51.640842691046409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G36+G37+G38+G39</f>
        <v>8965.7000000000007</v>
      </c>
      <c r="H35" s="66">
        <f>H36+H37+H38+H39</f>
        <v>21115</v>
      </c>
      <c r="I35" s="66">
        <f>I36+I37+I38+I39</f>
        <v>21115</v>
      </c>
      <c r="J35" s="66">
        <f>J36+J37+J38+J39</f>
        <v>10913.26</v>
      </c>
      <c r="K35" s="66">
        <f t="shared" si="3"/>
        <v>121.72234181380148</v>
      </c>
      <c r="L35" s="66">
        <f t="shared" si="4"/>
        <v>51.684868576841112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1608</v>
      </c>
      <c r="H36" s="67">
        <v>3800</v>
      </c>
      <c r="I36" s="67">
        <v>3800</v>
      </c>
      <c r="J36" s="67">
        <v>3007</v>
      </c>
      <c r="K36" s="67">
        <f t="shared" si="3"/>
        <v>187.00248756218906</v>
      </c>
      <c r="L36" s="67">
        <f t="shared" si="4"/>
        <v>79.131578947368425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7357.7</v>
      </c>
      <c r="H37" s="67">
        <v>16050</v>
      </c>
      <c r="I37" s="67">
        <v>16050</v>
      </c>
      <c r="J37" s="67">
        <v>7906.26</v>
      </c>
      <c r="K37" s="67">
        <f t="shared" si="3"/>
        <v>107.455590741672</v>
      </c>
      <c r="L37" s="67">
        <f t="shared" si="4"/>
        <v>49.26018691588785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0</v>
      </c>
      <c r="H38" s="67">
        <v>1000</v>
      </c>
      <c r="I38" s="67">
        <v>1000</v>
      </c>
      <c r="J38" s="67">
        <v>0</v>
      </c>
      <c r="K38" s="67" t="e">
        <f t="shared" si="3"/>
        <v>#DIV/0!</v>
      </c>
      <c r="L38" s="67">
        <f t="shared" si="4"/>
        <v>0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0</v>
      </c>
      <c r="H39" s="67">
        <v>265</v>
      </c>
      <c r="I39" s="67">
        <v>265</v>
      </c>
      <c r="J39" s="67">
        <v>0</v>
      </c>
      <c r="K39" s="67" t="e">
        <f t="shared" si="3"/>
        <v>#DIV/0!</v>
      </c>
      <c r="L39" s="67">
        <f t="shared" si="4"/>
        <v>0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</f>
        <v>3891.23</v>
      </c>
      <c r="H40" s="66">
        <f>H41+H42+H43</f>
        <v>8365</v>
      </c>
      <c r="I40" s="66">
        <f>I41+I42+I43</f>
        <v>8365</v>
      </c>
      <c r="J40" s="66">
        <f>J41+J42+J43</f>
        <v>4057.0299999999997</v>
      </c>
      <c r="K40" s="66">
        <f t="shared" si="3"/>
        <v>104.26086353158256</v>
      </c>
      <c r="L40" s="66">
        <f t="shared" si="4"/>
        <v>48.500059772863118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3414.19</v>
      </c>
      <c r="H41" s="67">
        <v>5765</v>
      </c>
      <c r="I41" s="67">
        <v>5765</v>
      </c>
      <c r="J41" s="67">
        <v>2115.6</v>
      </c>
      <c r="K41" s="67">
        <f t="shared" si="3"/>
        <v>61.964917008133703</v>
      </c>
      <c r="L41" s="67">
        <f t="shared" si="4"/>
        <v>36.697311361665221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477.04</v>
      </c>
      <c r="H42" s="67">
        <v>1600</v>
      </c>
      <c r="I42" s="67">
        <v>1600</v>
      </c>
      <c r="J42" s="67">
        <v>852.04</v>
      </c>
      <c r="K42" s="67">
        <f t="shared" si="3"/>
        <v>178.60976018782492</v>
      </c>
      <c r="L42" s="67">
        <f t="shared" si="4"/>
        <v>53.252499999999998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0</v>
      </c>
      <c r="H43" s="67">
        <v>1000</v>
      </c>
      <c r="I43" s="67">
        <v>1000</v>
      </c>
      <c r="J43" s="67">
        <v>1089.3900000000001</v>
      </c>
      <c r="K43" s="67" t="e">
        <f t="shared" si="3"/>
        <v>#DIV/0!</v>
      </c>
      <c r="L43" s="67">
        <f t="shared" si="4"/>
        <v>108.93899999999999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28096.31</v>
      </c>
      <c r="H44" s="66">
        <f>H45+H46+H47+H48+H49+H50+H51+H52+H53</f>
        <v>68650</v>
      </c>
      <c r="I44" s="66">
        <f>I45+I46+I47+I48+I49+I50+I51+I52+I53</f>
        <v>68650</v>
      </c>
      <c r="J44" s="66">
        <f>J45+J46+J47+J48+J49+J50+J51+J52+J53</f>
        <v>35744.28</v>
      </c>
      <c r="K44" s="66">
        <f t="shared" si="3"/>
        <v>127.2205496024211</v>
      </c>
      <c r="L44" s="66">
        <f t="shared" si="4"/>
        <v>52.067414420975965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3755.09</v>
      </c>
      <c r="H45" s="67">
        <v>9500</v>
      </c>
      <c r="I45" s="67">
        <v>9500</v>
      </c>
      <c r="J45" s="67">
        <v>4185.1000000000004</v>
      </c>
      <c r="K45" s="67">
        <f t="shared" si="3"/>
        <v>111.45138998000047</v>
      </c>
      <c r="L45" s="67">
        <f t="shared" si="4"/>
        <v>44.053684210526313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440</v>
      </c>
      <c r="H46" s="67">
        <v>2600</v>
      </c>
      <c r="I46" s="67">
        <v>2600</v>
      </c>
      <c r="J46" s="67">
        <v>761.14</v>
      </c>
      <c r="K46" s="67">
        <f t="shared" si="3"/>
        <v>172.98636363636365</v>
      </c>
      <c r="L46" s="67">
        <f t="shared" si="4"/>
        <v>29.274615384615384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100</v>
      </c>
      <c r="H47" s="67">
        <v>1000</v>
      </c>
      <c r="I47" s="67">
        <v>1000</v>
      </c>
      <c r="J47" s="67">
        <v>352.5</v>
      </c>
      <c r="K47" s="67">
        <f t="shared" si="3"/>
        <v>352.5</v>
      </c>
      <c r="L47" s="67">
        <f t="shared" si="4"/>
        <v>35.25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87.95</v>
      </c>
      <c r="H48" s="67">
        <v>300</v>
      </c>
      <c r="I48" s="67">
        <v>300</v>
      </c>
      <c r="J48" s="67">
        <v>105.54</v>
      </c>
      <c r="K48" s="67">
        <f t="shared" si="3"/>
        <v>120</v>
      </c>
      <c r="L48" s="67">
        <f t="shared" si="4"/>
        <v>35.18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2235</v>
      </c>
      <c r="H49" s="67">
        <v>4500</v>
      </c>
      <c r="I49" s="67">
        <v>4500</v>
      </c>
      <c r="J49" s="67">
        <v>2450.48</v>
      </c>
      <c r="K49" s="67">
        <f t="shared" si="3"/>
        <v>109.64116331096197</v>
      </c>
      <c r="L49" s="67">
        <f t="shared" si="4"/>
        <v>54.455111111111108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800</v>
      </c>
      <c r="I50" s="67">
        <v>800</v>
      </c>
      <c r="J50" s="67">
        <v>0</v>
      </c>
      <c r="K50" s="67" t="e">
        <f t="shared" si="3"/>
        <v>#DIV/0!</v>
      </c>
      <c r="L50" s="67">
        <f t="shared" si="4"/>
        <v>0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21278.27</v>
      </c>
      <c r="H51" s="67">
        <v>49100</v>
      </c>
      <c r="I51" s="67">
        <v>49100</v>
      </c>
      <c r="J51" s="67">
        <v>27404.45</v>
      </c>
      <c r="K51" s="67">
        <f t="shared" si="3"/>
        <v>128.79078045348612</v>
      </c>
      <c r="L51" s="67">
        <f t="shared" si="4"/>
        <v>55.813543788187374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0</v>
      </c>
      <c r="H52" s="67">
        <v>300</v>
      </c>
      <c r="I52" s="67">
        <v>300</v>
      </c>
      <c r="J52" s="67">
        <v>0</v>
      </c>
      <c r="K52" s="67" t="e">
        <f t="shared" si="3"/>
        <v>#DIV/0!</v>
      </c>
      <c r="L52" s="67">
        <f t="shared" si="4"/>
        <v>0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200</v>
      </c>
      <c r="H53" s="67">
        <v>550</v>
      </c>
      <c r="I53" s="67">
        <v>550</v>
      </c>
      <c r="J53" s="67">
        <v>485.07</v>
      </c>
      <c r="K53" s="67">
        <f t="shared" si="3"/>
        <v>242.535</v>
      </c>
      <c r="L53" s="67">
        <f t="shared" si="4"/>
        <v>88.194545454545448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0</v>
      </c>
      <c r="H54" s="66">
        <f>H55</f>
        <v>300</v>
      </c>
      <c r="I54" s="66">
        <f>I55</f>
        <v>300</v>
      </c>
      <c r="J54" s="66">
        <f>J55</f>
        <v>0</v>
      </c>
      <c r="K54" s="66" t="e">
        <f t="shared" si="3"/>
        <v>#DIV/0!</v>
      </c>
      <c r="L54" s="66">
        <f t="shared" si="4"/>
        <v>0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0</v>
      </c>
      <c r="H55" s="67">
        <v>300</v>
      </c>
      <c r="I55" s="67">
        <v>300</v>
      </c>
      <c r="J55" s="67">
        <v>0</v>
      </c>
      <c r="K55" s="67" t="e">
        <f t="shared" ref="K55:K86" si="5">(J55*100)/G55</f>
        <v>#DIV/0!</v>
      </c>
      <c r="L55" s="67">
        <f t="shared" ref="L55:L71" si="6">(J55*100)/I55</f>
        <v>0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</f>
        <v>1193.78</v>
      </c>
      <c r="H56" s="66">
        <f>H57+H58+H59</f>
        <v>2200</v>
      </c>
      <c r="I56" s="66">
        <f>I57+I58+I59</f>
        <v>2200</v>
      </c>
      <c r="J56" s="66">
        <f>J57+J58+J59</f>
        <v>1251.6099999999999</v>
      </c>
      <c r="K56" s="66">
        <f t="shared" si="5"/>
        <v>104.84427616478749</v>
      </c>
      <c r="L56" s="66">
        <f t="shared" si="6"/>
        <v>56.891363636363636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860</v>
      </c>
      <c r="H57" s="67">
        <v>1000</v>
      </c>
      <c r="I57" s="67">
        <v>1000</v>
      </c>
      <c r="J57" s="67">
        <v>917.53</v>
      </c>
      <c r="K57" s="67">
        <f t="shared" si="5"/>
        <v>106.68953488372092</v>
      </c>
      <c r="L57" s="67">
        <f t="shared" si="6"/>
        <v>91.753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400</v>
      </c>
      <c r="I58" s="67">
        <v>400</v>
      </c>
      <c r="J58" s="67">
        <v>0</v>
      </c>
      <c r="K58" s="67" t="e">
        <f t="shared" si="5"/>
        <v>#DIV/0!</v>
      </c>
      <c r="L58" s="67">
        <f t="shared" si="6"/>
        <v>0</v>
      </c>
    </row>
    <row r="59" spans="2:12" x14ac:dyDescent="0.25">
      <c r="B59" s="67"/>
      <c r="C59" s="67"/>
      <c r="D59" s="67"/>
      <c r="E59" s="67" t="s">
        <v>135</v>
      </c>
      <c r="F59" s="67" t="s">
        <v>130</v>
      </c>
      <c r="G59" s="67">
        <v>333.78</v>
      </c>
      <c r="H59" s="67">
        <v>800</v>
      </c>
      <c r="I59" s="67">
        <v>800</v>
      </c>
      <c r="J59" s="67">
        <v>334.08</v>
      </c>
      <c r="K59" s="67">
        <f t="shared" si="5"/>
        <v>100.08987956138775</v>
      </c>
      <c r="L59" s="67">
        <f t="shared" si="6"/>
        <v>41.76</v>
      </c>
    </row>
    <row r="60" spans="2:12" x14ac:dyDescent="0.25">
      <c r="B60" s="66"/>
      <c r="C60" s="66" t="s">
        <v>136</v>
      </c>
      <c r="D60" s="66"/>
      <c r="E60" s="66"/>
      <c r="F60" s="66" t="s">
        <v>137</v>
      </c>
      <c r="G60" s="66">
        <f>G61+G63</f>
        <v>516.26</v>
      </c>
      <c r="H60" s="66">
        <f>H61+H63</f>
        <v>10956</v>
      </c>
      <c r="I60" s="66">
        <f>I61+I63</f>
        <v>10956</v>
      </c>
      <c r="J60" s="66">
        <f>J61+J63</f>
        <v>330.46000000000004</v>
      </c>
      <c r="K60" s="66">
        <f t="shared" si="5"/>
        <v>64.010382365474769</v>
      </c>
      <c r="L60" s="66">
        <f t="shared" si="6"/>
        <v>3.0162468054034317</v>
      </c>
    </row>
    <row r="61" spans="2:12" x14ac:dyDescent="0.25">
      <c r="B61" s="66"/>
      <c r="C61" s="66"/>
      <c r="D61" s="66" t="s">
        <v>138</v>
      </c>
      <c r="E61" s="66"/>
      <c r="F61" s="66" t="s">
        <v>139</v>
      </c>
      <c r="G61" s="66">
        <f>G62</f>
        <v>228.71</v>
      </c>
      <c r="H61" s="66">
        <f>H62</f>
        <v>156</v>
      </c>
      <c r="I61" s="66">
        <f>I62</f>
        <v>156</v>
      </c>
      <c r="J61" s="66">
        <f>J62</f>
        <v>108.13</v>
      </c>
      <c r="K61" s="66">
        <f t="shared" si="5"/>
        <v>47.278212583621176</v>
      </c>
      <c r="L61" s="66">
        <f t="shared" si="6"/>
        <v>69.314102564102569</v>
      </c>
    </row>
    <row r="62" spans="2:12" x14ac:dyDescent="0.25">
      <c r="B62" s="67"/>
      <c r="C62" s="67"/>
      <c r="D62" s="67"/>
      <c r="E62" s="67" t="s">
        <v>140</v>
      </c>
      <c r="F62" s="67" t="s">
        <v>141</v>
      </c>
      <c r="G62" s="67">
        <v>228.71</v>
      </c>
      <c r="H62" s="67">
        <v>156</v>
      </c>
      <c r="I62" s="67">
        <v>156</v>
      </c>
      <c r="J62" s="67">
        <v>108.13</v>
      </c>
      <c r="K62" s="67">
        <f t="shared" si="5"/>
        <v>47.278212583621176</v>
      </c>
      <c r="L62" s="67">
        <f t="shared" si="6"/>
        <v>69.314102564102569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G64+G65</f>
        <v>287.55</v>
      </c>
      <c r="H63" s="66">
        <f>H64+H65</f>
        <v>10800</v>
      </c>
      <c r="I63" s="66">
        <f>I64+I65</f>
        <v>10800</v>
      </c>
      <c r="J63" s="66">
        <f>J64+J65</f>
        <v>222.33</v>
      </c>
      <c r="K63" s="66">
        <f t="shared" si="5"/>
        <v>77.31872717788211</v>
      </c>
      <c r="L63" s="66">
        <f t="shared" si="6"/>
        <v>2.0586111111111109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287.55</v>
      </c>
      <c r="H64" s="67">
        <v>800</v>
      </c>
      <c r="I64" s="67">
        <v>800</v>
      </c>
      <c r="J64" s="67">
        <v>222.33</v>
      </c>
      <c r="K64" s="67">
        <f t="shared" si="5"/>
        <v>77.31872717788211</v>
      </c>
      <c r="L64" s="67">
        <f t="shared" si="6"/>
        <v>27.791250000000002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0</v>
      </c>
      <c r="H65" s="67">
        <v>10000</v>
      </c>
      <c r="I65" s="67">
        <v>10000</v>
      </c>
      <c r="J65" s="67">
        <v>0</v>
      </c>
      <c r="K65" s="67" t="e">
        <f t="shared" si="5"/>
        <v>#DIV/0!</v>
      </c>
      <c r="L65" s="67">
        <f t="shared" si="6"/>
        <v>0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>G67</f>
        <v>2247.39</v>
      </c>
      <c r="H66" s="66">
        <f>H67</f>
        <v>3065</v>
      </c>
      <c r="I66" s="66">
        <f>I67</f>
        <v>3065</v>
      </c>
      <c r="J66" s="66">
        <f>J67</f>
        <v>2366.27</v>
      </c>
      <c r="K66" s="66">
        <f t="shared" si="5"/>
        <v>105.28969159780902</v>
      </c>
      <c r="L66" s="66">
        <f t="shared" si="6"/>
        <v>77.202936378466561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>G68+G70</f>
        <v>2247.39</v>
      </c>
      <c r="H67" s="66">
        <f>H68+H70</f>
        <v>3065</v>
      </c>
      <c r="I67" s="66">
        <f>I68+I70</f>
        <v>3065</v>
      </c>
      <c r="J67" s="66">
        <f>J68+J70</f>
        <v>2366.27</v>
      </c>
      <c r="K67" s="66">
        <f t="shared" si="5"/>
        <v>105.28969159780902</v>
      </c>
      <c r="L67" s="66">
        <f t="shared" si="6"/>
        <v>77.202936378466561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0</v>
      </c>
      <c r="H68" s="66">
        <f>H69</f>
        <v>1000</v>
      </c>
      <c r="I68" s="66">
        <f>I69</f>
        <v>1000</v>
      </c>
      <c r="J68" s="66">
        <f>J69</f>
        <v>0</v>
      </c>
      <c r="K68" s="66" t="e">
        <f t="shared" si="5"/>
        <v>#DIV/0!</v>
      </c>
      <c r="L68" s="66">
        <f t="shared" si="6"/>
        <v>0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0</v>
      </c>
      <c r="H69" s="67">
        <v>1000</v>
      </c>
      <c r="I69" s="67">
        <v>1000</v>
      </c>
      <c r="J69" s="67">
        <v>0</v>
      </c>
      <c r="K69" s="67" t="e">
        <f t="shared" si="5"/>
        <v>#DIV/0!</v>
      </c>
      <c r="L69" s="67">
        <f t="shared" si="6"/>
        <v>0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2247.39</v>
      </c>
      <c r="H70" s="66">
        <f>H71</f>
        <v>2065</v>
      </c>
      <c r="I70" s="66">
        <f>I71</f>
        <v>2065</v>
      </c>
      <c r="J70" s="66">
        <f>J71</f>
        <v>2366.27</v>
      </c>
      <c r="K70" s="66">
        <f t="shared" si="5"/>
        <v>105.28969159780902</v>
      </c>
      <c r="L70" s="66">
        <f t="shared" si="6"/>
        <v>114.58934624697336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2247.39</v>
      </c>
      <c r="H71" s="67">
        <v>2065</v>
      </c>
      <c r="I71" s="67">
        <v>2065</v>
      </c>
      <c r="J71" s="67">
        <v>2366.27</v>
      </c>
      <c r="K71" s="67">
        <f t="shared" si="5"/>
        <v>105.28969159780902</v>
      </c>
      <c r="L71" s="67">
        <f t="shared" si="6"/>
        <v>114.58934624697336</v>
      </c>
    </row>
    <row r="72" spans="2:12" x14ac:dyDescent="0.25">
      <c r="B72" s="66"/>
      <c r="C72" s="67"/>
      <c r="D72" s="68"/>
      <c r="E72" s="69"/>
      <c r="F72" s="9"/>
      <c r="G72" s="66"/>
      <c r="H72" s="66"/>
      <c r="I72" s="66"/>
      <c r="J72" s="66"/>
      <c r="K72" s="71"/>
      <c r="L72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507812.01</v>
      </c>
      <c r="D6" s="72">
        <f>D7+D9</f>
        <v>1172084</v>
      </c>
      <c r="E6" s="72">
        <f>E7+E9</f>
        <v>1172084</v>
      </c>
      <c r="F6" s="72">
        <f>F7+F9</f>
        <v>542560.23</v>
      </c>
      <c r="G6" s="73">
        <f t="shared" ref="G6:G15" si="0">(F6*100)/C6</f>
        <v>106.84273300271099</v>
      </c>
      <c r="H6" s="73">
        <f t="shared" ref="H6:H15" si="1">(F6*100)/E6</f>
        <v>46.290217254053466</v>
      </c>
    </row>
    <row r="7" spans="1:8" x14ac:dyDescent="0.25">
      <c r="A7"/>
      <c r="B7" s="9" t="s">
        <v>160</v>
      </c>
      <c r="C7" s="72">
        <f>C8</f>
        <v>507723.74</v>
      </c>
      <c r="D7" s="72">
        <f>D8</f>
        <v>1171819</v>
      </c>
      <c r="E7" s="72">
        <f>E8</f>
        <v>1171819</v>
      </c>
      <c r="F7" s="72">
        <f>F8</f>
        <v>542560.23</v>
      </c>
      <c r="G7" s="73">
        <f t="shared" si="0"/>
        <v>106.86130808065032</v>
      </c>
      <c r="H7" s="73">
        <f t="shared" si="1"/>
        <v>46.300685515425165</v>
      </c>
    </row>
    <row r="8" spans="1:8" x14ac:dyDescent="0.25">
      <c r="A8"/>
      <c r="B8" s="17" t="s">
        <v>161</v>
      </c>
      <c r="C8" s="74">
        <v>507723.74</v>
      </c>
      <c r="D8" s="74">
        <v>1171819</v>
      </c>
      <c r="E8" s="74">
        <v>1171819</v>
      </c>
      <c r="F8" s="75">
        <v>542560.23</v>
      </c>
      <c r="G8" s="71">
        <f t="shared" si="0"/>
        <v>106.86130808065032</v>
      </c>
      <c r="H8" s="71">
        <f t="shared" si="1"/>
        <v>46.300685515425165</v>
      </c>
    </row>
    <row r="9" spans="1:8" x14ac:dyDescent="0.25">
      <c r="A9"/>
      <c r="B9" s="9" t="s">
        <v>162</v>
      </c>
      <c r="C9" s="72">
        <f>C10</f>
        <v>88.27</v>
      </c>
      <c r="D9" s="72">
        <f>D10</f>
        <v>265</v>
      </c>
      <c r="E9" s="72">
        <f>E10</f>
        <v>265</v>
      </c>
      <c r="F9" s="72">
        <f>F10</f>
        <v>0</v>
      </c>
      <c r="G9" s="73">
        <f t="shared" si="0"/>
        <v>0</v>
      </c>
      <c r="H9" s="73">
        <f t="shared" si="1"/>
        <v>0</v>
      </c>
    </row>
    <row r="10" spans="1:8" x14ac:dyDescent="0.25">
      <c r="A10"/>
      <c r="B10" s="17" t="s">
        <v>163</v>
      </c>
      <c r="C10" s="74">
        <v>88.27</v>
      </c>
      <c r="D10" s="74">
        <v>265</v>
      </c>
      <c r="E10" s="74">
        <v>265</v>
      </c>
      <c r="F10" s="75">
        <v>0</v>
      </c>
      <c r="G10" s="71">
        <f t="shared" si="0"/>
        <v>0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507812.01</v>
      </c>
      <c r="D11" s="76">
        <f>D12+D14</f>
        <v>1172084</v>
      </c>
      <c r="E11" s="76">
        <f>E12+E14</f>
        <v>1172084</v>
      </c>
      <c r="F11" s="76">
        <f>F12+F14</f>
        <v>542560.23</v>
      </c>
      <c r="G11" s="73">
        <f t="shared" si="0"/>
        <v>106.84273300271099</v>
      </c>
      <c r="H11" s="73">
        <f t="shared" si="1"/>
        <v>46.290217254053466</v>
      </c>
    </row>
    <row r="12" spans="1:8" x14ac:dyDescent="0.25">
      <c r="A12"/>
      <c r="B12" s="9" t="s">
        <v>160</v>
      </c>
      <c r="C12" s="76">
        <f>C13</f>
        <v>507723.74</v>
      </c>
      <c r="D12" s="76">
        <f>D13</f>
        <v>1171819</v>
      </c>
      <c r="E12" s="76">
        <f>E13</f>
        <v>1171819</v>
      </c>
      <c r="F12" s="76">
        <f>F13</f>
        <v>542560.23</v>
      </c>
      <c r="G12" s="73">
        <f t="shared" si="0"/>
        <v>106.86130808065032</v>
      </c>
      <c r="H12" s="73">
        <f t="shared" si="1"/>
        <v>46.300685515425165</v>
      </c>
    </row>
    <row r="13" spans="1:8" x14ac:dyDescent="0.25">
      <c r="A13"/>
      <c r="B13" s="17" t="s">
        <v>161</v>
      </c>
      <c r="C13" s="74">
        <v>507723.74</v>
      </c>
      <c r="D13" s="74">
        <v>1171819</v>
      </c>
      <c r="E13" s="77">
        <v>1171819</v>
      </c>
      <c r="F13" s="75">
        <v>542560.23</v>
      </c>
      <c r="G13" s="71">
        <f t="shared" si="0"/>
        <v>106.86130808065032</v>
      </c>
      <c r="H13" s="71">
        <f t="shared" si="1"/>
        <v>46.300685515425165</v>
      </c>
    </row>
    <row r="14" spans="1:8" x14ac:dyDescent="0.25">
      <c r="A14"/>
      <c r="B14" s="9" t="s">
        <v>162</v>
      </c>
      <c r="C14" s="76">
        <f>C15</f>
        <v>88.27</v>
      </c>
      <c r="D14" s="76">
        <f>D15</f>
        <v>265</v>
      </c>
      <c r="E14" s="76">
        <f>E15</f>
        <v>265</v>
      </c>
      <c r="F14" s="76">
        <f>F15</f>
        <v>0</v>
      </c>
      <c r="G14" s="73">
        <f t="shared" si="0"/>
        <v>0</v>
      </c>
      <c r="H14" s="73">
        <f t="shared" si="1"/>
        <v>0</v>
      </c>
    </row>
    <row r="15" spans="1:8" x14ac:dyDescent="0.25">
      <c r="A15"/>
      <c r="B15" s="17" t="s">
        <v>163</v>
      </c>
      <c r="C15" s="74">
        <v>88.27</v>
      </c>
      <c r="D15" s="74">
        <v>265</v>
      </c>
      <c r="E15" s="77">
        <v>265</v>
      </c>
      <c r="F15" s="75">
        <v>0</v>
      </c>
      <c r="G15" s="71">
        <f t="shared" si="0"/>
        <v>0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507812.01</v>
      </c>
      <c r="D6" s="76">
        <f t="shared" si="0"/>
        <v>1172084</v>
      </c>
      <c r="E6" s="76">
        <f t="shared" si="0"/>
        <v>1172084</v>
      </c>
      <c r="F6" s="76">
        <f t="shared" si="0"/>
        <v>542560.23</v>
      </c>
      <c r="G6" s="71">
        <f>(F6*100)/C6</f>
        <v>106.84273300271099</v>
      </c>
      <c r="H6" s="71">
        <f>(F6*100)/E6</f>
        <v>46.290217254053466</v>
      </c>
    </row>
    <row r="7" spans="2:8" x14ac:dyDescent="0.25">
      <c r="B7" s="9" t="s">
        <v>164</v>
      </c>
      <c r="C7" s="76">
        <f t="shared" si="0"/>
        <v>507812.01</v>
      </c>
      <c r="D7" s="76">
        <f t="shared" si="0"/>
        <v>1172084</v>
      </c>
      <c r="E7" s="76">
        <f t="shared" si="0"/>
        <v>1172084</v>
      </c>
      <c r="F7" s="76">
        <f t="shared" si="0"/>
        <v>542560.23</v>
      </c>
      <c r="G7" s="71">
        <f>(F7*100)/C7</f>
        <v>106.84273300271099</v>
      </c>
      <c r="H7" s="71">
        <f>(F7*100)/E7</f>
        <v>46.290217254053466</v>
      </c>
    </row>
    <row r="8" spans="2:8" x14ac:dyDescent="0.25">
      <c r="B8" s="12" t="s">
        <v>165</v>
      </c>
      <c r="C8" s="74">
        <v>507812.01</v>
      </c>
      <c r="D8" s="74">
        <v>1172084</v>
      </c>
      <c r="E8" s="74">
        <v>1172084</v>
      </c>
      <c r="F8" s="75">
        <v>542560.23</v>
      </c>
      <c r="G8" s="71">
        <f>(F8*100)/C8</f>
        <v>106.84273300271099</v>
      </c>
      <c r="H8" s="71">
        <f>(F8*100)/E8</f>
        <v>46.290217254053466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2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166</v>
      </c>
      <c r="C1" s="40"/>
    </row>
    <row r="2" spans="1:6" ht="15" customHeight="1" x14ac:dyDescent="0.2">
      <c r="A2" s="42" t="s">
        <v>34</v>
      </c>
      <c r="B2" s="43" t="s">
        <v>167</v>
      </c>
      <c r="C2" s="40"/>
    </row>
    <row r="3" spans="1:6" s="40" customFormat="1" ht="43.5" customHeight="1" x14ac:dyDescent="0.2">
      <c r="A3" s="44" t="s">
        <v>35</v>
      </c>
      <c r="B3" s="38" t="s">
        <v>168</v>
      </c>
    </row>
    <row r="4" spans="1:6" s="40" customFormat="1" x14ac:dyDescent="0.2">
      <c r="A4" s="44" t="s">
        <v>36</v>
      </c>
      <c r="B4" s="45" t="s">
        <v>169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170</v>
      </c>
      <c r="B7" s="47"/>
      <c r="C7" s="78">
        <f>C11+C53</f>
        <v>1171819</v>
      </c>
      <c r="D7" s="78">
        <f>D11+D53</f>
        <v>1171819</v>
      </c>
      <c r="E7" s="78">
        <f>E11+E53</f>
        <v>542560.23</v>
      </c>
      <c r="F7" s="78">
        <f>(E7*100)/D7</f>
        <v>46.300685515425165</v>
      </c>
    </row>
    <row r="8" spans="1:6" x14ac:dyDescent="0.2">
      <c r="A8" s="48" t="s">
        <v>68</v>
      </c>
      <c r="B8" s="47"/>
      <c r="C8" s="78">
        <f>C68</f>
        <v>265</v>
      </c>
      <c r="D8" s="78">
        <f>D68</f>
        <v>265</v>
      </c>
      <c r="E8" s="78">
        <f>E68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171</v>
      </c>
      <c r="B10" s="48" t="s">
        <v>172</v>
      </c>
      <c r="C10" s="48" t="s">
        <v>43</v>
      </c>
      <c r="D10" s="48" t="s">
        <v>173</v>
      </c>
      <c r="E10" s="48" t="s">
        <v>174</v>
      </c>
      <c r="F10" s="48" t="s">
        <v>175</v>
      </c>
    </row>
    <row r="11" spans="1:6" x14ac:dyDescent="0.2">
      <c r="A11" s="50" t="s">
        <v>66</v>
      </c>
      <c r="B11" s="51" t="s">
        <v>67</v>
      </c>
      <c r="C11" s="81">
        <f>C12+C21+C47</f>
        <v>1168754</v>
      </c>
      <c r="D11" s="81">
        <f>D12+D21+D47</f>
        <v>1168754</v>
      </c>
      <c r="E11" s="81">
        <f>E12+E21+E47</f>
        <v>540193.96</v>
      </c>
      <c r="F11" s="82">
        <f>(E11*100)/D11</f>
        <v>46.21964587928683</v>
      </c>
    </row>
    <row r="12" spans="1:6" x14ac:dyDescent="0.2">
      <c r="A12" s="52" t="s">
        <v>68</v>
      </c>
      <c r="B12" s="53" t="s">
        <v>69</v>
      </c>
      <c r="C12" s="83">
        <f>C13+C16+C18</f>
        <v>1057433</v>
      </c>
      <c r="D12" s="83">
        <f>D13+D16+D18</f>
        <v>1057433</v>
      </c>
      <c r="E12" s="83">
        <f>E13+E16+E18</f>
        <v>487897.32</v>
      </c>
      <c r="F12" s="82">
        <f>(E12*100)/D12</f>
        <v>46.139785688549537</v>
      </c>
    </row>
    <row r="13" spans="1:6" x14ac:dyDescent="0.2">
      <c r="A13" s="54" t="s">
        <v>70</v>
      </c>
      <c r="B13" s="55" t="s">
        <v>71</v>
      </c>
      <c r="C13" s="84">
        <f>C14+C15</f>
        <v>861498</v>
      </c>
      <c r="D13" s="84">
        <f>D14+D15</f>
        <v>861498</v>
      </c>
      <c r="E13" s="84">
        <f>E14+E15</f>
        <v>407870.71</v>
      </c>
      <c r="F13" s="84">
        <f>(E13*100)/D13</f>
        <v>47.344359476168258</v>
      </c>
    </row>
    <row r="14" spans="1:6" x14ac:dyDescent="0.2">
      <c r="A14" s="56" t="s">
        <v>72</v>
      </c>
      <c r="B14" s="57" t="s">
        <v>73</v>
      </c>
      <c r="C14" s="85">
        <v>851518</v>
      </c>
      <c r="D14" s="85">
        <v>851518</v>
      </c>
      <c r="E14" s="85">
        <v>406899.71</v>
      </c>
      <c r="F14" s="85"/>
    </row>
    <row r="15" spans="1:6" x14ac:dyDescent="0.2">
      <c r="A15" s="56" t="s">
        <v>74</v>
      </c>
      <c r="B15" s="57" t="s">
        <v>75</v>
      </c>
      <c r="C15" s="85">
        <v>9980</v>
      </c>
      <c r="D15" s="85">
        <v>9980</v>
      </c>
      <c r="E15" s="85">
        <v>971</v>
      </c>
      <c r="F15" s="85"/>
    </row>
    <row r="16" spans="1:6" x14ac:dyDescent="0.2">
      <c r="A16" s="54" t="s">
        <v>76</v>
      </c>
      <c r="B16" s="55" t="s">
        <v>77</v>
      </c>
      <c r="C16" s="84">
        <f>C17</f>
        <v>24600</v>
      </c>
      <c r="D16" s="84">
        <f>D17</f>
        <v>24600</v>
      </c>
      <c r="E16" s="84">
        <f>E17</f>
        <v>12727.93</v>
      </c>
      <c r="F16" s="84">
        <f>(E16*100)/D16</f>
        <v>51.739552845528458</v>
      </c>
    </row>
    <row r="17" spans="1:6" x14ac:dyDescent="0.2">
      <c r="A17" s="56" t="s">
        <v>78</v>
      </c>
      <c r="B17" s="57" t="s">
        <v>77</v>
      </c>
      <c r="C17" s="85">
        <v>24600</v>
      </c>
      <c r="D17" s="85">
        <v>24600</v>
      </c>
      <c r="E17" s="85">
        <v>12727.93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171335</v>
      </c>
      <c r="D18" s="84">
        <f>D19+D20</f>
        <v>171335</v>
      </c>
      <c r="E18" s="84">
        <f>E19+E20</f>
        <v>67298.679999999993</v>
      </c>
      <c r="F18" s="84">
        <f>(E18*100)/D18</f>
        <v>39.279003122537716</v>
      </c>
    </row>
    <row r="19" spans="1:6" x14ac:dyDescent="0.2">
      <c r="A19" s="56" t="s">
        <v>81</v>
      </c>
      <c r="B19" s="57" t="s">
        <v>82</v>
      </c>
      <c r="C19" s="85">
        <v>21700</v>
      </c>
      <c r="D19" s="85">
        <v>21700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149635</v>
      </c>
      <c r="D20" s="85">
        <v>149635</v>
      </c>
      <c r="E20" s="85">
        <v>67298.679999999993</v>
      </c>
      <c r="F20" s="85"/>
    </row>
    <row r="21" spans="1:6" x14ac:dyDescent="0.2">
      <c r="A21" s="52" t="s">
        <v>85</v>
      </c>
      <c r="B21" s="53" t="s">
        <v>86</v>
      </c>
      <c r="C21" s="83">
        <f>C22+C27+C31+C41+C43</f>
        <v>100365</v>
      </c>
      <c r="D21" s="83">
        <f>D22+D27+D31+D41+D43</f>
        <v>100365</v>
      </c>
      <c r="E21" s="83">
        <f>E22+E27+E31+E41+E43</f>
        <v>51966.18</v>
      </c>
      <c r="F21" s="82">
        <f>(E21*100)/D21</f>
        <v>51.777193244656999</v>
      </c>
    </row>
    <row r="22" spans="1:6" x14ac:dyDescent="0.2">
      <c r="A22" s="54" t="s">
        <v>87</v>
      </c>
      <c r="B22" s="55" t="s">
        <v>88</v>
      </c>
      <c r="C22" s="84">
        <f>C23+C24+C25+C26</f>
        <v>21115</v>
      </c>
      <c r="D22" s="84">
        <f>D23+D24+D25+D26</f>
        <v>21115</v>
      </c>
      <c r="E22" s="84">
        <f>E23+E24+E25+E26</f>
        <v>10913.26</v>
      </c>
      <c r="F22" s="84">
        <f>(E22*100)/D22</f>
        <v>51.684868576841112</v>
      </c>
    </row>
    <row r="23" spans="1:6" x14ac:dyDescent="0.2">
      <c r="A23" s="56" t="s">
        <v>89</v>
      </c>
      <c r="B23" s="57" t="s">
        <v>90</v>
      </c>
      <c r="C23" s="85">
        <v>3800</v>
      </c>
      <c r="D23" s="85">
        <v>3800</v>
      </c>
      <c r="E23" s="85">
        <v>3007</v>
      </c>
      <c r="F23" s="85"/>
    </row>
    <row r="24" spans="1:6" ht="25.5" x14ac:dyDescent="0.2">
      <c r="A24" s="56" t="s">
        <v>91</v>
      </c>
      <c r="B24" s="57" t="s">
        <v>92</v>
      </c>
      <c r="C24" s="85">
        <v>16050</v>
      </c>
      <c r="D24" s="85">
        <v>16050</v>
      </c>
      <c r="E24" s="85">
        <v>7906.26</v>
      </c>
      <c r="F24" s="85"/>
    </row>
    <row r="25" spans="1:6" x14ac:dyDescent="0.2">
      <c r="A25" s="56" t="s">
        <v>93</v>
      </c>
      <c r="B25" s="57" t="s">
        <v>94</v>
      </c>
      <c r="C25" s="85">
        <v>1000</v>
      </c>
      <c r="D25" s="85">
        <v>1000</v>
      </c>
      <c r="E25" s="85">
        <v>0</v>
      </c>
      <c r="F25" s="85"/>
    </row>
    <row r="26" spans="1:6" x14ac:dyDescent="0.2">
      <c r="A26" s="56" t="s">
        <v>95</v>
      </c>
      <c r="B26" s="57" t="s">
        <v>96</v>
      </c>
      <c r="C26" s="85">
        <v>265</v>
      </c>
      <c r="D26" s="85">
        <v>265</v>
      </c>
      <c r="E26" s="85">
        <v>0</v>
      </c>
      <c r="F26" s="85"/>
    </row>
    <row r="27" spans="1:6" x14ac:dyDescent="0.2">
      <c r="A27" s="54" t="s">
        <v>97</v>
      </c>
      <c r="B27" s="55" t="s">
        <v>98</v>
      </c>
      <c r="C27" s="84">
        <f>C28+C29+C30</f>
        <v>8100</v>
      </c>
      <c r="D27" s="84">
        <f>D28+D29+D30</f>
        <v>8100</v>
      </c>
      <c r="E27" s="84">
        <f>E28+E29+E30</f>
        <v>4057.0299999999997</v>
      </c>
      <c r="F27" s="84">
        <f>(E27*100)/D27</f>
        <v>50.086790123456787</v>
      </c>
    </row>
    <row r="28" spans="1:6" x14ac:dyDescent="0.2">
      <c r="A28" s="56" t="s">
        <v>99</v>
      </c>
      <c r="B28" s="57" t="s">
        <v>100</v>
      </c>
      <c r="C28" s="85">
        <v>5500</v>
      </c>
      <c r="D28" s="85">
        <v>5500</v>
      </c>
      <c r="E28" s="85">
        <v>2115.6</v>
      </c>
      <c r="F28" s="85"/>
    </row>
    <row r="29" spans="1:6" x14ac:dyDescent="0.2">
      <c r="A29" s="56" t="s">
        <v>101</v>
      </c>
      <c r="B29" s="57" t="s">
        <v>102</v>
      </c>
      <c r="C29" s="85">
        <v>1600</v>
      </c>
      <c r="D29" s="85">
        <v>1600</v>
      </c>
      <c r="E29" s="85">
        <v>852.04</v>
      </c>
      <c r="F29" s="85"/>
    </row>
    <row r="30" spans="1:6" x14ac:dyDescent="0.2">
      <c r="A30" s="56" t="s">
        <v>103</v>
      </c>
      <c r="B30" s="57" t="s">
        <v>104</v>
      </c>
      <c r="C30" s="85">
        <v>1000</v>
      </c>
      <c r="D30" s="85">
        <v>1000</v>
      </c>
      <c r="E30" s="85">
        <v>1089.3900000000001</v>
      </c>
      <c r="F30" s="85"/>
    </row>
    <row r="31" spans="1:6" x14ac:dyDescent="0.2">
      <c r="A31" s="54" t="s">
        <v>105</v>
      </c>
      <c r="B31" s="55" t="s">
        <v>106</v>
      </c>
      <c r="C31" s="84">
        <f>C32+C33+C34+C35+C36+C37+C38+C39+C40</f>
        <v>68650</v>
      </c>
      <c r="D31" s="84">
        <f>D32+D33+D34+D35+D36+D37+D38+D39+D40</f>
        <v>68650</v>
      </c>
      <c r="E31" s="84">
        <f>E32+E33+E34+E35+E36+E37+E38+E39+E40</f>
        <v>35744.28</v>
      </c>
      <c r="F31" s="84">
        <f>(E31*100)/D31</f>
        <v>52.067414420975965</v>
      </c>
    </row>
    <row r="32" spans="1:6" x14ac:dyDescent="0.2">
      <c r="A32" s="56" t="s">
        <v>107</v>
      </c>
      <c r="B32" s="57" t="s">
        <v>108</v>
      </c>
      <c r="C32" s="85">
        <v>9500</v>
      </c>
      <c r="D32" s="85">
        <v>9500</v>
      </c>
      <c r="E32" s="85">
        <v>4185.1000000000004</v>
      </c>
      <c r="F32" s="85"/>
    </row>
    <row r="33" spans="1:6" x14ac:dyDescent="0.2">
      <c r="A33" s="56" t="s">
        <v>109</v>
      </c>
      <c r="B33" s="57" t="s">
        <v>110</v>
      </c>
      <c r="C33" s="85">
        <v>2600</v>
      </c>
      <c r="D33" s="85">
        <v>2600</v>
      </c>
      <c r="E33" s="85">
        <v>761.14</v>
      </c>
      <c r="F33" s="85"/>
    </row>
    <row r="34" spans="1:6" x14ac:dyDescent="0.2">
      <c r="A34" s="56" t="s">
        <v>111</v>
      </c>
      <c r="B34" s="57" t="s">
        <v>112</v>
      </c>
      <c r="C34" s="85">
        <v>1000</v>
      </c>
      <c r="D34" s="85">
        <v>1000</v>
      </c>
      <c r="E34" s="85">
        <v>352.5</v>
      </c>
      <c r="F34" s="85"/>
    </row>
    <row r="35" spans="1:6" x14ac:dyDescent="0.2">
      <c r="A35" s="56" t="s">
        <v>113</v>
      </c>
      <c r="B35" s="57" t="s">
        <v>114</v>
      </c>
      <c r="C35" s="85">
        <v>300</v>
      </c>
      <c r="D35" s="85">
        <v>300</v>
      </c>
      <c r="E35" s="85">
        <v>105.54</v>
      </c>
      <c r="F35" s="85"/>
    </row>
    <row r="36" spans="1:6" x14ac:dyDescent="0.2">
      <c r="A36" s="56" t="s">
        <v>115</v>
      </c>
      <c r="B36" s="57" t="s">
        <v>116</v>
      </c>
      <c r="C36" s="85">
        <v>4500</v>
      </c>
      <c r="D36" s="85">
        <v>4500</v>
      </c>
      <c r="E36" s="85">
        <v>2450.48</v>
      </c>
      <c r="F36" s="85"/>
    </row>
    <row r="37" spans="1:6" x14ac:dyDescent="0.2">
      <c r="A37" s="56" t="s">
        <v>117</v>
      </c>
      <c r="B37" s="57" t="s">
        <v>118</v>
      </c>
      <c r="C37" s="85">
        <v>800</v>
      </c>
      <c r="D37" s="85">
        <v>800</v>
      </c>
      <c r="E37" s="85">
        <v>0</v>
      </c>
      <c r="F37" s="85"/>
    </row>
    <row r="38" spans="1:6" x14ac:dyDescent="0.2">
      <c r="A38" s="56" t="s">
        <v>119</v>
      </c>
      <c r="B38" s="57" t="s">
        <v>120</v>
      </c>
      <c r="C38" s="85">
        <v>49100</v>
      </c>
      <c r="D38" s="85">
        <v>49100</v>
      </c>
      <c r="E38" s="85">
        <v>27404.45</v>
      </c>
      <c r="F38" s="85"/>
    </row>
    <row r="39" spans="1:6" x14ac:dyDescent="0.2">
      <c r="A39" s="56" t="s">
        <v>121</v>
      </c>
      <c r="B39" s="57" t="s">
        <v>122</v>
      </c>
      <c r="C39" s="85">
        <v>300</v>
      </c>
      <c r="D39" s="85">
        <v>300</v>
      </c>
      <c r="E39" s="85">
        <v>0</v>
      </c>
      <c r="F39" s="85"/>
    </row>
    <row r="40" spans="1:6" x14ac:dyDescent="0.2">
      <c r="A40" s="56" t="s">
        <v>123</v>
      </c>
      <c r="B40" s="57" t="s">
        <v>124</v>
      </c>
      <c r="C40" s="85">
        <v>550</v>
      </c>
      <c r="D40" s="85">
        <v>550</v>
      </c>
      <c r="E40" s="85">
        <v>485.07</v>
      </c>
      <c r="F40" s="85"/>
    </row>
    <row r="41" spans="1:6" x14ac:dyDescent="0.2">
      <c r="A41" s="54" t="s">
        <v>125</v>
      </c>
      <c r="B41" s="55" t="s">
        <v>126</v>
      </c>
      <c r="C41" s="84">
        <f>C42</f>
        <v>300</v>
      </c>
      <c r="D41" s="84">
        <f>D42</f>
        <v>300</v>
      </c>
      <c r="E41" s="84">
        <f>E42</f>
        <v>0</v>
      </c>
      <c r="F41" s="84">
        <f>(E41*100)/D41</f>
        <v>0</v>
      </c>
    </row>
    <row r="42" spans="1:6" ht="25.5" x14ac:dyDescent="0.2">
      <c r="A42" s="56" t="s">
        <v>127</v>
      </c>
      <c r="B42" s="57" t="s">
        <v>128</v>
      </c>
      <c r="C42" s="85">
        <v>300</v>
      </c>
      <c r="D42" s="85">
        <v>300</v>
      </c>
      <c r="E42" s="85">
        <v>0</v>
      </c>
      <c r="F42" s="85"/>
    </row>
    <row r="43" spans="1:6" x14ac:dyDescent="0.2">
      <c r="A43" s="54" t="s">
        <v>129</v>
      </c>
      <c r="B43" s="55" t="s">
        <v>130</v>
      </c>
      <c r="C43" s="84">
        <f>C44+C45+C46</f>
        <v>2200</v>
      </c>
      <c r="D43" s="84">
        <f>D44+D45+D46</f>
        <v>2200</v>
      </c>
      <c r="E43" s="84">
        <f>E44+E45+E46</f>
        <v>1251.6099999999999</v>
      </c>
      <c r="F43" s="84">
        <f>(E43*100)/D43</f>
        <v>56.891363636363636</v>
      </c>
    </row>
    <row r="44" spans="1:6" x14ac:dyDescent="0.2">
      <c r="A44" s="56" t="s">
        <v>131</v>
      </c>
      <c r="B44" s="57" t="s">
        <v>132</v>
      </c>
      <c r="C44" s="85">
        <v>1000</v>
      </c>
      <c r="D44" s="85">
        <v>1000</v>
      </c>
      <c r="E44" s="85">
        <v>917.53</v>
      </c>
      <c r="F44" s="85"/>
    </row>
    <row r="45" spans="1:6" x14ac:dyDescent="0.2">
      <c r="A45" s="56" t="s">
        <v>133</v>
      </c>
      <c r="B45" s="57" t="s">
        <v>134</v>
      </c>
      <c r="C45" s="85">
        <v>400</v>
      </c>
      <c r="D45" s="85">
        <v>400</v>
      </c>
      <c r="E45" s="85">
        <v>0</v>
      </c>
      <c r="F45" s="85"/>
    </row>
    <row r="46" spans="1:6" x14ac:dyDescent="0.2">
      <c r="A46" s="56" t="s">
        <v>135</v>
      </c>
      <c r="B46" s="57" t="s">
        <v>130</v>
      </c>
      <c r="C46" s="85">
        <v>800</v>
      </c>
      <c r="D46" s="85">
        <v>800</v>
      </c>
      <c r="E46" s="85">
        <v>334.08</v>
      </c>
      <c r="F46" s="85"/>
    </row>
    <row r="47" spans="1:6" x14ac:dyDescent="0.2">
      <c r="A47" s="52" t="s">
        <v>136</v>
      </c>
      <c r="B47" s="53" t="s">
        <v>137</v>
      </c>
      <c r="C47" s="83">
        <f>C48+C50</f>
        <v>10956</v>
      </c>
      <c r="D47" s="83">
        <f>D48+D50</f>
        <v>10956</v>
      </c>
      <c r="E47" s="83">
        <f>E48+E50</f>
        <v>330.46000000000004</v>
      </c>
      <c r="F47" s="82">
        <f>(E47*100)/D47</f>
        <v>3.0162468054034317</v>
      </c>
    </row>
    <row r="48" spans="1:6" x14ac:dyDescent="0.2">
      <c r="A48" s="54" t="s">
        <v>138</v>
      </c>
      <c r="B48" s="55" t="s">
        <v>139</v>
      </c>
      <c r="C48" s="84">
        <f>C49</f>
        <v>156</v>
      </c>
      <c r="D48" s="84">
        <f>D49</f>
        <v>156</v>
      </c>
      <c r="E48" s="84">
        <f>E49</f>
        <v>108.13</v>
      </c>
      <c r="F48" s="84">
        <f>(E48*100)/D48</f>
        <v>69.314102564102569</v>
      </c>
    </row>
    <row r="49" spans="1:6" ht="25.5" x14ac:dyDescent="0.2">
      <c r="A49" s="56" t="s">
        <v>140</v>
      </c>
      <c r="B49" s="57" t="s">
        <v>141</v>
      </c>
      <c r="C49" s="85">
        <v>156</v>
      </c>
      <c r="D49" s="85">
        <v>156</v>
      </c>
      <c r="E49" s="85">
        <v>108.13</v>
      </c>
      <c r="F49" s="85"/>
    </row>
    <row r="50" spans="1:6" x14ac:dyDescent="0.2">
      <c r="A50" s="54" t="s">
        <v>142</v>
      </c>
      <c r="B50" s="55" t="s">
        <v>143</v>
      </c>
      <c r="C50" s="84">
        <f>C51+C52</f>
        <v>10800</v>
      </c>
      <c r="D50" s="84">
        <f>D51+D52</f>
        <v>10800</v>
      </c>
      <c r="E50" s="84">
        <f>E51+E52</f>
        <v>222.33</v>
      </c>
      <c r="F50" s="84">
        <f>(E50*100)/D50</f>
        <v>2.0586111111111109</v>
      </c>
    </row>
    <row r="51" spans="1:6" x14ac:dyDescent="0.2">
      <c r="A51" s="56" t="s">
        <v>144</v>
      </c>
      <c r="B51" s="57" t="s">
        <v>145</v>
      </c>
      <c r="C51" s="85">
        <v>800</v>
      </c>
      <c r="D51" s="85">
        <v>800</v>
      </c>
      <c r="E51" s="85">
        <v>222.33</v>
      </c>
      <c r="F51" s="85"/>
    </row>
    <row r="52" spans="1:6" x14ac:dyDescent="0.2">
      <c r="A52" s="56" t="s">
        <v>146</v>
      </c>
      <c r="B52" s="57" t="s">
        <v>147</v>
      </c>
      <c r="C52" s="85">
        <v>10000</v>
      </c>
      <c r="D52" s="85">
        <v>10000</v>
      </c>
      <c r="E52" s="85">
        <v>0</v>
      </c>
      <c r="F52" s="85"/>
    </row>
    <row r="53" spans="1:6" x14ac:dyDescent="0.2">
      <c r="A53" s="50" t="s">
        <v>148</v>
      </c>
      <c r="B53" s="51" t="s">
        <v>149</v>
      </c>
      <c r="C53" s="81">
        <f>C54+C59</f>
        <v>3065</v>
      </c>
      <c r="D53" s="81">
        <f>D54+D59</f>
        <v>3065</v>
      </c>
      <c r="E53" s="81">
        <f>E54+E59</f>
        <v>2366.27</v>
      </c>
      <c r="F53" s="82">
        <f>(E53*100)/D53</f>
        <v>77.202936378466561</v>
      </c>
    </row>
    <row r="54" spans="1:6" x14ac:dyDescent="0.2">
      <c r="A54" s="52" t="s">
        <v>150</v>
      </c>
      <c r="B54" s="53" t="s">
        <v>151</v>
      </c>
      <c r="C54" s="83">
        <f>C55+C57</f>
        <v>3065</v>
      </c>
      <c r="D54" s="83">
        <f>D55+D57</f>
        <v>3065</v>
      </c>
      <c r="E54" s="83">
        <f>E55+E57</f>
        <v>2366.27</v>
      </c>
      <c r="F54" s="82">
        <f>(E54*100)/D54</f>
        <v>77.202936378466561</v>
      </c>
    </row>
    <row r="55" spans="1:6" x14ac:dyDescent="0.2">
      <c r="A55" s="54" t="s">
        <v>152</v>
      </c>
      <c r="B55" s="55" t="s">
        <v>153</v>
      </c>
      <c r="C55" s="84">
        <f>C56</f>
        <v>1000</v>
      </c>
      <c r="D55" s="84">
        <f>D56</f>
        <v>1000</v>
      </c>
      <c r="E55" s="84">
        <f>E56</f>
        <v>0</v>
      </c>
      <c r="F55" s="84">
        <f>(E55*100)/D55</f>
        <v>0</v>
      </c>
    </row>
    <row r="56" spans="1:6" x14ac:dyDescent="0.2">
      <c r="A56" s="56" t="s">
        <v>154</v>
      </c>
      <c r="B56" s="57" t="s">
        <v>155</v>
      </c>
      <c r="C56" s="85">
        <v>1000</v>
      </c>
      <c r="D56" s="85">
        <v>1000</v>
      </c>
      <c r="E56" s="85">
        <v>0</v>
      </c>
      <c r="F56" s="85"/>
    </row>
    <row r="57" spans="1:6" x14ac:dyDescent="0.2">
      <c r="A57" s="54" t="s">
        <v>156</v>
      </c>
      <c r="B57" s="55" t="s">
        <v>157</v>
      </c>
      <c r="C57" s="84">
        <f>C58</f>
        <v>2065</v>
      </c>
      <c r="D57" s="84">
        <f>D58</f>
        <v>2065</v>
      </c>
      <c r="E57" s="84">
        <f>E58</f>
        <v>2366.27</v>
      </c>
      <c r="F57" s="84">
        <f>(E57*100)/D57</f>
        <v>114.58934624697336</v>
      </c>
    </row>
    <row r="58" spans="1:6" x14ac:dyDescent="0.2">
      <c r="A58" s="56" t="s">
        <v>158</v>
      </c>
      <c r="B58" s="57" t="s">
        <v>159</v>
      </c>
      <c r="C58" s="85">
        <v>2065</v>
      </c>
      <c r="D58" s="85">
        <v>2065</v>
      </c>
      <c r="E58" s="85">
        <v>2366.27</v>
      </c>
      <c r="F58" s="85"/>
    </row>
    <row r="59" spans="1:6" x14ac:dyDescent="0.2">
      <c r="A59" s="52" t="s">
        <v>177</v>
      </c>
      <c r="B59" s="53" t="s">
        <v>178</v>
      </c>
      <c r="C59" s="83">
        <f t="shared" ref="C59:E60" si="0">C60</f>
        <v>0</v>
      </c>
      <c r="D59" s="83">
        <f t="shared" si="0"/>
        <v>0</v>
      </c>
      <c r="E59" s="83">
        <f t="shared" si="0"/>
        <v>0</v>
      </c>
      <c r="F59" s="82" t="e">
        <f>(E59*100)/D59</f>
        <v>#DIV/0!</v>
      </c>
    </row>
    <row r="60" spans="1:6" ht="25.5" x14ac:dyDescent="0.2">
      <c r="A60" s="54" t="s">
        <v>179</v>
      </c>
      <c r="B60" s="55" t="s">
        <v>180</v>
      </c>
      <c r="C60" s="84">
        <f t="shared" si="0"/>
        <v>0</v>
      </c>
      <c r="D60" s="84">
        <f t="shared" si="0"/>
        <v>0</v>
      </c>
      <c r="E60" s="84">
        <f t="shared" si="0"/>
        <v>0</v>
      </c>
      <c r="F60" s="84" t="e">
        <f>(E60*100)/D60</f>
        <v>#DIV/0!</v>
      </c>
    </row>
    <row r="61" spans="1:6" x14ac:dyDescent="0.2">
      <c r="A61" s="56" t="s">
        <v>181</v>
      </c>
      <c r="B61" s="57" t="s">
        <v>180</v>
      </c>
      <c r="C61" s="85">
        <v>0</v>
      </c>
      <c r="D61" s="85">
        <v>0</v>
      </c>
      <c r="E61" s="85">
        <v>0</v>
      </c>
      <c r="F61" s="85"/>
    </row>
    <row r="62" spans="1:6" x14ac:dyDescent="0.2">
      <c r="A62" s="50" t="s">
        <v>50</v>
      </c>
      <c r="B62" s="51" t="s">
        <v>51</v>
      </c>
      <c r="C62" s="81">
        <f t="shared" ref="C62:E63" si="1">C63</f>
        <v>1171819</v>
      </c>
      <c r="D62" s="81">
        <f t="shared" si="1"/>
        <v>1171819</v>
      </c>
      <c r="E62" s="81">
        <f t="shared" si="1"/>
        <v>542560.23</v>
      </c>
      <c r="F62" s="82">
        <f>(E62*100)/D62</f>
        <v>46.300685515425165</v>
      </c>
    </row>
    <row r="63" spans="1:6" x14ac:dyDescent="0.2">
      <c r="A63" s="52" t="s">
        <v>58</v>
      </c>
      <c r="B63" s="53" t="s">
        <v>59</v>
      </c>
      <c r="C63" s="83">
        <f t="shared" si="1"/>
        <v>1171819</v>
      </c>
      <c r="D63" s="83">
        <f t="shared" si="1"/>
        <v>1171819</v>
      </c>
      <c r="E63" s="83">
        <f t="shared" si="1"/>
        <v>542560.23</v>
      </c>
      <c r="F63" s="82">
        <f>(E63*100)/D63</f>
        <v>46.300685515425165</v>
      </c>
    </row>
    <row r="64" spans="1:6" ht="25.5" x14ac:dyDescent="0.2">
      <c r="A64" s="54" t="s">
        <v>60</v>
      </c>
      <c r="B64" s="55" t="s">
        <v>61</v>
      </c>
      <c r="C64" s="84">
        <f>C65+C66</f>
        <v>1171819</v>
      </c>
      <c r="D64" s="84">
        <f>D65+D66</f>
        <v>1171819</v>
      </c>
      <c r="E64" s="84">
        <f>E65+E66</f>
        <v>542560.23</v>
      </c>
      <c r="F64" s="84">
        <f>(E64*100)/D64</f>
        <v>46.300685515425165</v>
      </c>
    </row>
    <row r="65" spans="1:6" x14ac:dyDescent="0.2">
      <c r="A65" s="56" t="s">
        <v>62</v>
      </c>
      <c r="B65" s="57" t="s">
        <v>63</v>
      </c>
      <c r="C65" s="85">
        <v>1168754</v>
      </c>
      <c r="D65" s="85">
        <v>1168754</v>
      </c>
      <c r="E65" s="85">
        <v>540193.96</v>
      </c>
      <c r="F65" s="85"/>
    </row>
    <row r="66" spans="1:6" ht="25.5" x14ac:dyDescent="0.2">
      <c r="A66" s="56" t="s">
        <v>64</v>
      </c>
      <c r="B66" s="57" t="s">
        <v>65</v>
      </c>
      <c r="C66" s="85">
        <v>3065</v>
      </c>
      <c r="D66" s="85">
        <v>3065</v>
      </c>
      <c r="E66" s="85">
        <v>2366.27</v>
      </c>
      <c r="F66" s="85"/>
    </row>
    <row r="67" spans="1:6" x14ac:dyDescent="0.2">
      <c r="A67" s="49" t="s">
        <v>170</v>
      </c>
      <c r="B67" s="49" t="s">
        <v>176</v>
      </c>
      <c r="C67" s="79"/>
      <c r="D67" s="79"/>
      <c r="E67" s="79"/>
      <c r="F67" s="80" t="e">
        <f>(E67*100)/D67</f>
        <v>#DIV/0!</v>
      </c>
    </row>
    <row r="68" spans="1:6" x14ac:dyDescent="0.2">
      <c r="A68" s="50" t="s">
        <v>66</v>
      </c>
      <c r="B68" s="51" t="s">
        <v>67</v>
      </c>
      <c r="C68" s="81">
        <f t="shared" ref="C68:E70" si="2">C69</f>
        <v>265</v>
      </c>
      <c r="D68" s="81">
        <f t="shared" si="2"/>
        <v>265</v>
      </c>
      <c r="E68" s="81">
        <f t="shared" si="2"/>
        <v>0</v>
      </c>
      <c r="F68" s="82">
        <f>(E68*100)/D68</f>
        <v>0</v>
      </c>
    </row>
    <row r="69" spans="1:6" x14ac:dyDescent="0.2">
      <c r="A69" s="52" t="s">
        <v>85</v>
      </c>
      <c r="B69" s="53" t="s">
        <v>86</v>
      </c>
      <c r="C69" s="83">
        <f t="shared" si="2"/>
        <v>265</v>
      </c>
      <c r="D69" s="83">
        <f t="shared" si="2"/>
        <v>265</v>
      </c>
      <c r="E69" s="83">
        <f t="shared" si="2"/>
        <v>0</v>
      </c>
      <c r="F69" s="82">
        <f>(E69*100)/D69</f>
        <v>0</v>
      </c>
    </row>
    <row r="70" spans="1:6" x14ac:dyDescent="0.2">
      <c r="A70" s="54" t="s">
        <v>97</v>
      </c>
      <c r="B70" s="55" t="s">
        <v>98</v>
      </c>
      <c r="C70" s="84">
        <f t="shared" si="2"/>
        <v>265</v>
      </c>
      <c r="D70" s="84">
        <f t="shared" si="2"/>
        <v>265</v>
      </c>
      <c r="E70" s="84">
        <f t="shared" si="2"/>
        <v>0</v>
      </c>
      <c r="F70" s="84">
        <f>(E70*100)/D70</f>
        <v>0</v>
      </c>
    </row>
    <row r="71" spans="1:6" x14ac:dyDescent="0.2">
      <c r="A71" s="56" t="s">
        <v>99</v>
      </c>
      <c r="B71" s="57" t="s">
        <v>100</v>
      </c>
      <c r="C71" s="85">
        <v>265</v>
      </c>
      <c r="D71" s="85">
        <v>265</v>
      </c>
      <c r="E71" s="85">
        <v>0</v>
      </c>
      <c r="F71" s="85"/>
    </row>
    <row r="72" spans="1:6" x14ac:dyDescent="0.2">
      <c r="A72" s="50" t="s">
        <v>50</v>
      </c>
      <c r="B72" s="51" t="s">
        <v>51</v>
      </c>
      <c r="C72" s="81">
        <f t="shared" ref="C72:E74" si="3">C73</f>
        <v>265</v>
      </c>
      <c r="D72" s="81">
        <f t="shared" si="3"/>
        <v>265</v>
      </c>
      <c r="E72" s="81">
        <f t="shared" si="3"/>
        <v>0</v>
      </c>
      <c r="F72" s="82">
        <f>(E72*100)/D72</f>
        <v>0</v>
      </c>
    </row>
    <row r="73" spans="1:6" x14ac:dyDescent="0.2">
      <c r="A73" s="52" t="s">
        <v>52</v>
      </c>
      <c r="B73" s="53" t="s">
        <v>53</v>
      </c>
      <c r="C73" s="83">
        <f t="shared" si="3"/>
        <v>265</v>
      </c>
      <c r="D73" s="83">
        <f t="shared" si="3"/>
        <v>265</v>
      </c>
      <c r="E73" s="83">
        <f t="shared" si="3"/>
        <v>0</v>
      </c>
      <c r="F73" s="82">
        <f>(E73*100)/D73</f>
        <v>0</v>
      </c>
    </row>
    <row r="74" spans="1:6" x14ac:dyDescent="0.2">
      <c r="A74" s="54" t="s">
        <v>54</v>
      </c>
      <c r="B74" s="55" t="s">
        <v>55</v>
      </c>
      <c r="C74" s="84">
        <f t="shared" si="3"/>
        <v>265</v>
      </c>
      <c r="D74" s="84">
        <f t="shared" si="3"/>
        <v>265</v>
      </c>
      <c r="E74" s="84">
        <f t="shared" si="3"/>
        <v>0</v>
      </c>
      <c r="F74" s="84">
        <f>(E74*100)/D74</f>
        <v>0</v>
      </c>
    </row>
    <row r="75" spans="1:6" x14ac:dyDescent="0.2">
      <c r="A75" s="56" t="s">
        <v>56</v>
      </c>
      <c r="B75" s="57" t="s">
        <v>57</v>
      </c>
      <c r="C75" s="85">
        <v>265</v>
      </c>
      <c r="D75" s="85">
        <v>265</v>
      </c>
      <c r="E75" s="85">
        <v>0</v>
      </c>
      <c r="F75" s="85"/>
    </row>
    <row r="76" spans="1:6" x14ac:dyDescent="0.2">
      <c r="A76" s="49" t="s">
        <v>68</v>
      </c>
      <c r="B76" s="49" t="s">
        <v>182</v>
      </c>
      <c r="C76" s="79"/>
      <c r="D76" s="79"/>
      <c r="E76" s="79"/>
      <c r="F76" s="80" t="e">
        <f>(E76*100)/D76</f>
        <v>#DIV/0!</v>
      </c>
    </row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Anamarija Borčić</cp:lastModifiedBy>
  <cp:lastPrinted>2023-07-24T12:33:14Z</cp:lastPrinted>
  <dcterms:created xsi:type="dcterms:W3CDTF">2022-08-12T12:51:27Z</dcterms:created>
  <dcterms:modified xsi:type="dcterms:W3CDTF">2026-07-03T08:18:04Z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